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Kinetic" sheetId="1" r:id="rId1"/>
    <sheet name="Beam" sheetId="2" r:id="rId2"/>
    <sheet name="Missile" sheetId="5" r:id="rId3"/>
    <sheet name="Laser" sheetId="6" r:id="rId4"/>
    <sheet name="Range Scenarios" sheetId="7" r:id="rId5"/>
  </sheets>
  <calcPr calcId="145621"/>
</workbook>
</file>

<file path=xl/calcChain.xml><?xml version="1.0" encoding="utf-8"?>
<calcChain xmlns="http://schemas.openxmlformats.org/spreadsheetml/2006/main">
  <c r="F16" i="2" l="1"/>
  <c r="C32" i="6"/>
  <c r="C31" i="6"/>
  <c r="C28" i="6"/>
  <c r="C27" i="6"/>
  <c r="C24" i="6"/>
  <c r="C23" i="6"/>
  <c r="C20" i="6"/>
  <c r="C19" i="6"/>
  <c r="C16" i="6"/>
  <c r="C13" i="6"/>
  <c r="C12" i="6"/>
  <c r="C11" i="6"/>
  <c r="B9" i="6"/>
  <c r="D28" i="6" s="1"/>
  <c r="C32" i="5"/>
  <c r="C31" i="5"/>
  <c r="C28" i="5"/>
  <c r="C27" i="5"/>
  <c r="C24" i="5"/>
  <c r="C23" i="5"/>
  <c r="C20" i="5"/>
  <c r="C19" i="5"/>
  <c r="C16" i="5"/>
  <c r="C13" i="5"/>
  <c r="C12" i="5"/>
  <c r="C11" i="5"/>
  <c r="B9" i="5"/>
  <c r="D28" i="5" s="1"/>
  <c r="D27" i="1"/>
  <c r="G27" i="1" s="1"/>
  <c r="I27" i="1" s="1"/>
  <c r="C32" i="1"/>
  <c r="C31" i="1"/>
  <c r="C28" i="1"/>
  <c r="C27" i="1"/>
  <c r="C24" i="1"/>
  <c r="C23" i="1"/>
  <c r="C20" i="1"/>
  <c r="C19" i="1"/>
  <c r="C16" i="1"/>
  <c r="C13" i="1"/>
  <c r="C12" i="1"/>
  <c r="C11" i="1"/>
  <c r="B9" i="1"/>
  <c r="D23" i="1" s="1"/>
  <c r="C32" i="2"/>
  <c r="C31" i="2"/>
  <c r="C28" i="2"/>
  <c r="C27" i="2"/>
  <c r="C24" i="2"/>
  <c r="C23" i="2"/>
  <c r="C20" i="2"/>
  <c r="C19" i="2"/>
  <c r="C16" i="2"/>
  <c r="C13" i="2"/>
  <c r="C12" i="2"/>
  <c r="C11" i="2"/>
  <c r="B9" i="2"/>
  <c r="D28" i="2" s="1"/>
  <c r="F15" i="7"/>
  <c r="E15" i="7"/>
  <c r="C15" i="7"/>
  <c r="D15" i="7"/>
  <c r="F11" i="7"/>
  <c r="E11" i="7"/>
  <c r="D11" i="7"/>
  <c r="C11" i="7"/>
  <c r="F16" i="7"/>
  <c r="E16" i="7"/>
  <c r="D16" i="7"/>
  <c r="C16" i="7"/>
  <c r="F10" i="7"/>
  <c r="E10" i="7"/>
  <c r="D10" i="7"/>
  <c r="C10" i="7"/>
  <c r="F9" i="7"/>
  <c r="E9" i="7"/>
  <c r="D9" i="7"/>
  <c r="C9" i="7"/>
  <c r="F14" i="7"/>
  <c r="E14" i="7"/>
  <c r="D14" i="7"/>
  <c r="C14" i="7"/>
  <c r="F6" i="7"/>
  <c r="E6" i="7"/>
  <c r="D6" i="7"/>
  <c r="C6" i="7"/>
  <c r="F5" i="7"/>
  <c r="E5" i="7"/>
  <c r="D5" i="7"/>
  <c r="C5" i="7"/>
  <c r="F4" i="7"/>
  <c r="E4" i="7"/>
  <c r="D4" i="7"/>
  <c r="C4" i="7"/>
  <c r="C17" i="7" l="1"/>
  <c r="D17" i="7"/>
  <c r="E17" i="7"/>
  <c r="E19" i="7" s="1"/>
  <c r="F17" i="7"/>
  <c r="F19" i="7" s="1"/>
  <c r="C12" i="7"/>
  <c r="D12" i="7"/>
  <c r="E12" i="7"/>
  <c r="F12" i="7"/>
  <c r="D7" i="7"/>
  <c r="D19" i="7" s="1"/>
  <c r="E7" i="7"/>
  <c r="F7" i="7"/>
  <c r="C7" i="7"/>
  <c r="C19" i="7" s="1"/>
  <c r="J23" i="1"/>
  <c r="F23" i="1"/>
  <c r="G23" i="1"/>
  <c r="I23" i="1" s="1"/>
  <c r="D20" i="1"/>
  <c r="F27" i="1"/>
  <c r="D24" i="1"/>
  <c r="D28" i="1"/>
  <c r="D31" i="1"/>
  <c r="J27" i="1"/>
  <c r="D16" i="1"/>
  <c r="D32" i="1"/>
  <c r="D19" i="1"/>
  <c r="D27" i="6"/>
  <c r="J27" i="6" s="1"/>
  <c r="D19" i="6"/>
  <c r="J19" i="6" s="1"/>
  <c r="F28" i="6"/>
  <c r="J28" i="6"/>
  <c r="G28" i="6"/>
  <c r="I28" i="6" s="1"/>
  <c r="F19" i="6"/>
  <c r="F27" i="6"/>
  <c r="D16" i="6"/>
  <c r="D24" i="6"/>
  <c r="G27" i="6"/>
  <c r="I27" i="6" s="1"/>
  <c r="D32" i="6"/>
  <c r="D23" i="6"/>
  <c r="D31" i="6"/>
  <c r="D20" i="6"/>
  <c r="D23" i="5"/>
  <c r="G23" i="5" s="1"/>
  <c r="I23" i="5" s="1"/>
  <c r="D31" i="5"/>
  <c r="G31" i="5" s="1"/>
  <c r="I31" i="5" s="1"/>
  <c r="J28" i="5"/>
  <c r="G28" i="5"/>
  <c r="I28" i="5" s="1"/>
  <c r="F28" i="5"/>
  <c r="D19" i="5"/>
  <c r="J23" i="5"/>
  <c r="D27" i="5"/>
  <c r="D16" i="5"/>
  <c r="D24" i="5"/>
  <c r="D32" i="5"/>
  <c r="F23" i="5"/>
  <c r="F31" i="5"/>
  <c r="D20" i="5"/>
  <c r="J28" i="2"/>
  <c r="F28" i="2"/>
  <c r="G28" i="2"/>
  <c r="I28" i="2" s="1"/>
  <c r="D19" i="2"/>
  <c r="D27" i="2"/>
  <c r="D16" i="2"/>
  <c r="D23" i="2"/>
  <c r="D31" i="2"/>
  <c r="D24" i="2"/>
  <c r="D32" i="2"/>
  <c r="D20" i="2"/>
  <c r="D26" i="7"/>
  <c r="C64" i="7"/>
  <c r="C63" i="7"/>
  <c r="C62" i="7"/>
  <c r="C61" i="7"/>
  <c r="C59" i="7"/>
  <c r="C58" i="7"/>
  <c r="C57" i="7"/>
  <c r="C56" i="7"/>
  <c r="C54" i="7"/>
  <c r="C53" i="7"/>
  <c r="C52" i="7"/>
  <c r="C51" i="7"/>
  <c r="C49" i="7"/>
  <c r="C48" i="7"/>
  <c r="C47" i="7"/>
  <c r="C46" i="7"/>
  <c r="C44" i="7"/>
  <c r="C43" i="7"/>
  <c r="C42" i="7"/>
  <c r="C41" i="7"/>
  <c r="C39" i="7"/>
  <c r="C38" i="7"/>
  <c r="C37" i="7"/>
  <c r="C36" i="7"/>
  <c r="H61" i="7" l="1"/>
  <c r="H56" i="7"/>
  <c r="H51" i="7"/>
  <c r="H46" i="7"/>
  <c r="H41" i="7"/>
  <c r="H36" i="7"/>
  <c r="F18" i="7"/>
  <c r="E18" i="7"/>
  <c r="D18" i="7"/>
  <c r="C18" i="7"/>
  <c r="F31" i="1"/>
  <c r="J31" i="1"/>
  <c r="G31" i="1"/>
  <c r="I31" i="1" s="1"/>
  <c r="J28" i="1"/>
  <c r="G28" i="1"/>
  <c r="I28" i="1" s="1"/>
  <c r="F28" i="1"/>
  <c r="J24" i="1"/>
  <c r="G24" i="1"/>
  <c r="I24" i="1" s="1"/>
  <c r="F24" i="1"/>
  <c r="J32" i="1"/>
  <c r="G32" i="1"/>
  <c r="I32" i="1" s="1"/>
  <c r="F32" i="1"/>
  <c r="J20" i="1"/>
  <c r="F20" i="1"/>
  <c r="G20" i="1"/>
  <c r="I20" i="1" s="1"/>
  <c r="J19" i="1"/>
  <c r="G19" i="1"/>
  <c r="I19" i="1" s="1"/>
  <c r="F19" i="1"/>
  <c r="F16" i="1"/>
  <c r="J16" i="1"/>
  <c r="G16" i="1"/>
  <c r="I16" i="1" s="1"/>
  <c r="G19" i="6"/>
  <c r="I19" i="6" s="1"/>
  <c r="J16" i="6"/>
  <c r="F16" i="6"/>
  <c r="G16" i="6"/>
  <c r="I16" i="6" s="1"/>
  <c r="J24" i="6"/>
  <c r="G24" i="6"/>
  <c r="I24" i="6" s="1"/>
  <c r="F24" i="6"/>
  <c r="G23" i="6"/>
  <c r="I23" i="6" s="1"/>
  <c r="F23" i="6"/>
  <c r="J23" i="6"/>
  <c r="J20" i="6"/>
  <c r="G20" i="6"/>
  <c r="I20" i="6" s="1"/>
  <c r="F20" i="6"/>
  <c r="G31" i="6"/>
  <c r="I31" i="6" s="1"/>
  <c r="F31" i="6"/>
  <c r="J31" i="6"/>
  <c r="J32" i="6"/>
  <c r="F32" i="6"/>
  <c r="G32" i="6"/>
  <c r="I32" i="6" s="1"/>
  <c r="J31" i="5"/>
  <c r="J16" i="5"/>
  <c r="G16" i="5"/>
  <c r="I16" i="5" s="1"/>
  <c r="F16" i="5"/>
  <c r="G27" i="5"/>
  <c r="I27" i="5" s="1"/>
  <c r="F27" i="5"/>
  <c r="J27" i="5"/>
  <c r="J20" i="5"/>
  <c r="G20" i="5"/>
  <c r="I20" i="5" s="1"/>
  <c r="F20" i="5"/>
  <c r="J19" i="5"/>
  <c r="G19" i="5"/>
  <c r="I19" i="5" s="1"/>
  <c r="F19" i="5"/>
  <c r="J32" i="5"/>
  <c r="G32" i="5"/>
  <c r="I32" i="5" s="1"/>
  <c r="F32" i="5"/>
  <c r="J24" i="5"/>
  <c r="G24" i="5"/>
  <c r="I24" i="5" s="1"/>
  <c r="F24" i="5"/>
  <c r="G23" i="2"/>
  <c r="I23" i="2" s="1"/>
  <c r="F23" i="2"/>
  <c r="J23" i="2"/>
  <c r="G31" i="2"/>
  <c r="I31" i="2" s="1"/>
  <c r="F31" i="2"/>
  <c r="J31" i="2"/>
  <c r="J16" i="2"/>
  <c r="G16" i="2"/>
  <c r="I16" i="2" s="1"/>
  <c r="J27" i="2"/>
  <c r="G27" i="2"/>
  <c r="I27" i="2" s="1"/>
  <c r="F27" i="2"/>
  <c r="G19" i="2"/>
  <c r="I19" i="2" s="1"/>
  <c r="J19" i="2"/>
  <c r="F19" i="2"/>
  <c r="F20" i="2"/>
  <c r="J20" i="2"/>
  <c r="G20" i="2"/>
  <c r="I20" i="2" s="1"/>
  <c r="J32" i="2"/>
  <c r="G32" i="2"/>
  <c r="I32" i="2" s="1"/>
  <c r="F32" i="2"/>
  <c r="J24" i="2"/>
  <c r="G24" i="2"/>
  <c r="I24" i="2" s="1"/>
  <c r="F24" i="2"/>
  <c r="E48" i="7"/>
  <c r="E41" i="7"/>
  <c r="E39" i="7"/>
  <c r="F54" i="7"/>
  <c r="F63" i="7"/>
  <c r="F62" i="7"/>
  <c r="D52" i="7"/>
  <c r="D61" i="7"/>
  <c r="D53" i="7"/>
  <c r="E38" i="7"/>
  <c r="E57" i="7"/>
  <c r="E46" i="7"/>
  <c r="F44" i="7"/>
  <c r="F53" i="7"/>
  <c r="F58" i="7"/>
  <c r="D42" i="7"/>
  <c r="D51" i="7"/>
  <c r="D43" i="7"/>
  <c r="E64" i="7"/>
  <c r="E47" i="7"/>
  <c r="E62" i="7"/>
  <c r="F61" i="7"/>
  <c r="F59" i="7"/>
  <c r="F48" i="7"/>
  <c r="D58" i="7"/>
  <c r="D41" i="7"/>
  <c r="D59" i="7"/>
  <c r="E54" i="7"/>
  <c r="E63" i="7"/>
  <c r="E52" i="7"/>
  <c r="F43" i="7"/>
  <c r="F49" i="7"/>
  <c r="F38" i="7"/>
  <c r="D48" i="7"/>
  <c r="D49" i="7"/>
  <c r="D39" i="7"/>
  <c r="E44" i="7"/>
  <c r="E53" i="7"/>
  <c r="E42" i="7"/>
  <c r="F42" i="7"/>
  <c r="F39" i="7"/>
  <c r="F51" i="7"/>
  <c r="D38" i="7"/>
  <c r="D57" i="7"/>
  <c r="D56" i="7"/>
  <c r="E56" i="7"/>
  <c r="E43" i="7"/>
  <c r="E37" i="7"/>
  <c r="F57" i="7"/>
  <c r="F56" i="7"/>
  <c r="F41" i="7"/>
  <c r="D64" i="7"/>
  <c r="D47" i="7"/>
  <c r="D46" i="7"/>
  <c r="E61" i="7"/>
  <c r="E59" i="7"/>
  <c r="E36" i="7"/>
  <c r="F47" i="7"/>
  <c r="F46" i="7"/>
  <c r="F52" i="7"/>
  <c r="D54" i="7"/>
  <c r="D37" i="7"/>
  <c r="D36" i="7"/>
  <c r="E58" i="7"/>
  <c r="E51" i="7"/>
  <c r="E49" i="7"/>
  <c r="F64" i="7"/>
  <c r="F37" i="7"/>
  <c r="F36" i="7"/>
  <c r="D62" i="7"/>
  <c r="D44" i="7"/>
  <c r="D63" i="7"/>
  <c r="C21" i="7"/>
  <c r="C22" i="7"/>
  <c r="C23" i="7"/>
  <c r="C24" i="7"/>
  <c r="C26" i="7"/>
  <c r="C27" i="7"/>
  <c r="C28" i="7"/>
  <c r="C29" i="7"/>
  <c r="C31" i="7"/>
  <c r="C32" i="7"/>
  <c r="C33" i="7"/>
  <c r="C34" i="7"/>
  <c r="E21" i="7"/>
  <c r="E22" i="7"/>
  <c r="E23" i="7"/>
  <c r="E24" i="7"/>
  <c r="F21" i="7"/>
  <c r="F22" i="7"/>
  <c r="F23" i="7"/>
  <c r="F24" i="7"/>
  <c r="D21" i="7"/>
  <c r="D22" i="7"/>
  <c r="D23" i="7"/>
  <c r="D24" i="7"/>
  <c r="F34" i="7"/>
  <c r="F33" i="7"/>
  <c r="F32" i="7"/>
  <c r="F31" i="7"/>
  <c r="E34" i="7"/>
  <c r="E32" i="7"/>
  <c r="E33" i="7"/>
  <c r="E31" i="7"/>
  <c r="D34" i="7"/>
  <c r="D31" i="7"/>
  <c r="D33" i="7"/>
  <c r="D32" i="7"/>
  <c r="F29" i="7"/>
  <c r="F28" i="7"/>
  <c r="F27" i="7"/>
  <c r="F26" i="7"/>
  <c r="E29" i="7"/>
  <c r="E26" i="7"/>
  <c r="E28" i="7"/>
  <c r="E27" i="7"/>
  <c r="D29" i="7"/>
  <c r="D28" i="7"/>
  <c r="D27" i="7"/>
  <c r="I61" i="7" l="1"/>
  <c r="J61" i="7"/>
  <c r="K61" i="7"/>
  <c r="J56" i="7"/>
  <c r="I56" i="7"/>
  <c r="K56" i="7"/>
  <c r="J51" i="7"/>
  <c r="K51" i="7"/>
  <c r="I51" i="7"/>
  <c r="I46" i="7"/>
  <c r="K46" i="7"/>
  <c r="J46" i="7"/>
  <c r="J41" i="7"/>
  <c r="K41" i="7"/>
  <c r="I41" i="7"/>
  <c r="I36" i="7"/>
  <c r="K36" i="7"/>
  <c r="J36" i="7"/>
  <c r="I31" i="7"/>
  <c r="J31" i="7"/>
  <c r="K31" i="7"/>
  <c r="H31" i="7"/>
  <c r="I26" i="7"/>
  <c r="J26" i="7"/>
  <c r="K26" i="7"/>
  <c r="H26" i="7"/>
  <c r="I21" i="7"/>
  <c r="K21" i="7"/>
  <c r="J21" i="7"/>
  <c r="H21" i="7"/>
</calcChain>
</file>

<file path=xl/sharedStrings.xml><?xml version="1.0" encoding="utf-8"?>
<sst xmlns="http://schemas.openxmlformats.org/spreadsheetml/2006/main" count="208" uniqueCount="50">
  <si>
    <t>Laser</t>
  </si>
  <si>
    <t>Kinetic</t>
  </si>
  <si>
    <t>Cooldown</t>
  </si>
  <si>
    <t>Critical</t>
  </si>
  <si>
    <t>Shield Penet</t>
  </si>
  <si>
    <t>Hull Penet</t>
  </si>
  <si>
    <t>Long range</t>
  </si>
  <si>
    <t>Medium range</t>
  </si>
  <si>
    <t>Short range</t>
  </si>
  <si>
    <t>ERA 1</t>
  </si>
  <si>
    <t>Damage</t>
  </si>
  <si>
    <t>ERA 2</t>
  </si>
  <si>
    <t>Ress damage</t>
  </si>
  <si>
    <t>ERA 3</t>
  </si>
  <si>
    <t>ERA 4</t>
  </si>
  <si>
    <t>ERA 5</t>
  </si>
  <si>
    <t>Damage per sec</t>
  </si>
  <si>
    <t>Hits per phase</t>
  </si>
  <si>
    <t>Damage per phase</t>
  </si>
  <si>
    <t>To shield</t>
  </si>
  <si>
    <t>Through shield</t>
  </si>
  <si>
    <t>To hull</t>
  </si>
  <si>
    <t>To hull without shield</t>
  </si>
  <si>
    <t>Beam</t>
  </si>
  <si>
    <t>Time in phase</t>
  </si>
  <si>
    <t>Missile</t>
  </si>
  <si>
    <t>Want Short Range</t>
  </si>
  <si>
    <t>Opponent choose Short</t>
  </si>
  <si>
    <t>Opponent choose Medium</t>
  </si>
  <si>
    <t>Opponent choose Long</t>
  </si>
  <si>
    <t>Want Medium Range</t>
  </si>
  <si>
    <t>Want Long Range</t>
  </si>
  <si>
    <t>SSS</t>
  </si>
  <si>
    <t>LLL</t>
  </si>
  <si>
    <t>MMM</t>
  </si>
  <si>
    <t>MSS</t>
  </si>
  <si>
    <t>LMS</t>
  </si>
  <si>
    <t>LMM</t>
  </si>
  <si>
    <t>Sums</t>
  </si>
  <si>
    <t>ERA 2 (norm)</t>
  </si>
  <si>
    <t>ERA 2 (ress)</t>
  </si>
  <si>
    <t>ERA 3 (norm)</t>
  </si>
  <si>
    <t>ERA 3 (ress)</t>
  </si>
  <si>
    <t>ERA 4 (norm)</t>
  </si>
  <si>
    <t>ERA 4 (ress)</t>
  </si>
  <si>
    <t>ERA 5 (norm)</t>
  </si>
  <si>
    <t>Best scenario</t>
  </si>
  <si>
    <t>Sum</t>
  </si>
  <si>
    <t>ERA 5 (ress)</t>
  </si>
  <si>
    <t>Mean effectivness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</si>
</sst>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zoomScaleNormal="100" workbookViewId="0">
      <selection activeCell="E21" sqref="E21"/>
    </sheetView>
  </sheetViews>
  <sheetFormatPr defaultRowHeight="15" x14ac:dyDescent="0.25"/>
  <cols>
    <col min="1" max="1" width="14.85546875" bestFit="1" customWidth="1"/>
    <col min="2" max="2" width="4.42578125" bestFit="1" customWidth="1"/>
    <col min="3" max="3" width="15" bestFit="1" customWidth="1"/>
    <col min="4" max="4" width="17.5703125" bestFit="1" customWidth="1"/>
    <col min="5" max="5" width="4.5703125" customWidth="1"/>
    <col min="6" max="6" width="9" bestFit="1" customWidth="1"/>
    <col min="7" max="7" width="14.28515625" bestFit="1" customWidth="1"/>
    <col min="8" max="8" width="4.5703125" customWidth="1"/>
    <col min="9" max="9" width="7.85546875" bestFit="1" customWidth="1"/>
    <col min="10" max="10" width="20.5703125" bestFit="1" customWidth="1"/>
  </cols>
  <sheetData>
    <row r="2" spans="1:10" x14ac:dyDescent="0.25">
      <c r="A2" s="2" t="s">
        <v>1</v>
      </c>
    </row>
    <row r="3" spans="1:10" x14ac:dyDescent="0.25">
      <c r="A3" t="s">
        <v>2</v>
      </c>
      <c r="B3">
        <v>1.7</v>
      </c>
    </row>
    <row r="4" spans="1:10" x14ac:dyDescent="0.25">
      <c r="A4" t="s">
        <v>3</v>
      </c>
      <c r="B4">
        <v>0</v>
      </c>
    </row>
    <row r="5" spans="1:10" x14ac:dyDescent="0.25">
      <c r="A5" t="s">
        <v>4</v>
      </c>
      <c r="B5">
        <v>0.8</v>
      </c>
    </row>
    <row r="6" spans="1:10" x14ac:dyDescent="0.25">
      <c r="A6" t="s">
        <v>5</v>
      </c>
      <c r="B6">
        <v>0.3</v>
      </c>
    </row>
    <row r="8" spans="1:10" x14ac:dyDescent="0.25">
      <c r="A8" s="3" t="s">
        <v>24</v>
      </c>
      <c r="B8">
        <v>40</v>
      </c>
    </row>
    <row r="9" spans="1:10" x14ac:dyDescent="0.25">
      <c r="A9" s="3" t="s">
        <v>17</v>
      </c>
      <c r="B9">
        <f>1+FLOOR(B8/B3,1)</f>
        <v>24</v>
      </c>
    </row>
    <row r="11" spans="1:10" x14ac:dyDescent="0.25">
      <c r="A11" t="s">
        <v>6</v>
      </c>
      <c r="B11">
        <v>0.2</v>
      </c>
      <c r="C11">
        <f>100-B11*100</f>
        <v>80</v>
      </c>
    </row>
    <row r="12" spans="1:10" x14ac:dyDescent="0.25">
      <c r="A12" t="s">
        <v>7</v>
      </c>
      <c r="B12">
        <v>0.2</v>
      </c>
      <c r="C12">
        <f t="shared" ref="C12:C13" si="0">100-B12*100</f>
        <v>80</v>
      </c>
    </row>
    <row r="13" spans="1:10" x14ac:dyDescent="0.25">
      <c r="A13" t="s">
        <v>8</v>
      </c>
      <c r="B13">
        <v>0</v>
      </c>
      <c r="C13">
        <f t="shared" si="0"/>
        <v>100</v>
      </c>
    </row>
    <row r="15" spans="1:10" x14ac:dyDescent="0.25">
      <c r="A15" s="1" t="s">
        <v>9</v>
      </c>
      <c r="C15" t="s">
        <v>16</v>
      </c>
      <c r="D15" t="s">
        <v>18</v>
      </c>
      <c r="F15" t="s">
        <v>19</v>
      </c>
      <c r="G15" t="s">
        <v>20</v>
      </c>
      <c r="I15" t="s">
        <v>21</v>
      </c>
      <c r="J15" t="s">
        <v>22</v>
      </c>
    </row>
    <row r="16" spans="1:10" x14ac:dyDescent="0.25">
      <c r="A16" t="s">
        <v>10</v>
      </c>
      <c r="B16">
        <v>5</v>
      </c>
      <c r="C16">
        <f>B16/$B$3</f>
        <v>2.9411764705882355</v>
      </c>
      <c r="D16">
        <f>$B$9*B16</f>
        <v>120</v>
      </c>
      <c r="F16">
        <f>(1-$B$5)*D16</f>
        <v>23.999999999999993</v>
      </c>
      <c r="G16">
        <f>$B$5*D16</f>
        <v>96</v>
      </c>
      <c r="I16">
        <f>G16*$B$6</f>
        <v>28.799999999999997</v>
      </c>
      <c r="J16">
        <f>D16*$B$6</f>
        <v>36</v>
      </c>
    </row>
    <row r="18" spans="1:10" x14ac:dyDescent="0.25">
      <c r="A18" s="1" t="s">
        <v>11</v>
      </c>
    </row>
    <row r="19" spans="1:10" x14ac:dyDescent="0.25">
      <c r="A19" t="s">
        <v>10</v>
      </c>
      <c r="B19">
        <v>9</v>
      </c>
      <c r="C19">
        <f>B19/$B$3</f>
        <v>5.2941176470588234</v>
      </c>
      <c r="D19">
        <f>$B$9*B19</f>
        <v>216</v>
      </c>
      <c r="F19">
        <f>(1-$B$5)*D19</f>
        <v>43.199999999999989</v>
      </c>
      <c r="G19">
        <f>$B$5*D19</f>
        <v>172.8</v>
      </c>
      <c r="I19">
        <f>G19*$B$6</f>
        <v>51.84</v>
      </c>
      <c r="J19">
        <f>D19*$B$6</f>
        <v>64.8</v>
      </c>
    </row>
    <row r="20" spans="1:10" x14ac:dyDescent="0.25">
      <c r="A20" t="s">
        <v>12</v>
      </c>
      <c r="B20">
        <v>10</v>
      </c>
      <c r="C20">
        <f>B20/$B$3</f>
        <v>5.882352941176471</v>
      </c>
      <c r="D20">
        <f>$B$9*B20</f>
        <v>240</v>
      </c>
      <c r="F20">
        <f>(1-$B$5)*D20</f>
        <v>47.999999999999986</v>
      </c>
      <c r="G20">
        <f>$B$5*D20</f>
        <v>192</v>
      </c>
      <c r="I20">
        <f>G20*$B$6</f>
        <v>57.599999999999994</v>
      </c>
      <c r="J20">
        <f>D20*$B$6</f>
        <v>72</v>
      </c>
    </row>
    <row r="22" spans="1:10" x14ac:dyDescent="0.25">
      <c r="A22" s="1" t="s">
        <v>13</v>
      </c>
    </row>
    <row r="23" spans="1:10" x14ac:dyDescent="0.25">
      <c r="A23" t="s">
        <v>10</v>
      </c>
      <c r="B23">
        <v>14</v>
      </c>
      <c r="C23">
        <f>B23/$B$3</f>
        <v>8.2352941176470598</v>
      </c>
      <c r="D23">
        <f>$B$9*B23</f>
        <v>336</v>
      </c>
      <c r="F23">
        <f>(1-$B$5)*D23</f>
        <v>67.199999999999989</v>
      </c>
      <c r="G23">
        <f>$B$5*D23</f>
        <v>268.8</v>
      </c>
      <c r="I23">
        <f>G23*$B$6</f>
        <v>80.64</v>
      </c>
      <c r="J23">
        <f>D23*$B$6</f>
        <v>100.8</v>
      </c>
    </row>
    <row r="24" spans="1:10" x14ac:dyDescent="0.25">
      <c r="A24" t="s">
        <v>12</v>
      </c>
      <c r="B24">
        <v>15</v>
      </c>
      <c r="C24">
        <f>B24/$B$3</f>
        <v>8.8235294117647065</v>
      </c>
      <c r="D24">
        <f>$B$9*B24</f>
        <v>360</v>
      </c>
      <c r="F24">
        <f>(1-$B$5)*D24</f>
        <v>71.999999999999986</v>
      </c>
      <c r="G24">
        <f>$B$5*D24</f>
        <v>288</v>
      </c>
      <c r="I24">
        <f>G24*$B$6</f>
        <v>86.399999999999991</v>
      </c>
      <c r="J24">
        <f>D24*$B$6</f>
        <v>108</v>
      </c>
    </row>
    <row r="26" spans="1:10" x14ac:dyDescent="0.25">
      <c r="A26" s="1" t="s">
        <v>14</v>
      </c>
    </row>
    <row r="27" spans="1:10" x14ac:dyDescent="0.25">
      <c r="A27" t="s">
        <v>10</v>
      </c>
      <c r="B27">
        <v>18</v>
      </c>
      <c r="C27">
        <f>B27/$B$3</f>
        <v>10.588235294117647</v>
      </c>
      <c r="D27">
        <f>$B$9*B27</f>
        <v>432</v>
      </c>
      <c r="F27">
        <f>(1-$B$5)*D27</f>
        <v>86.399999999999977</v>
      </c>
      <c r="G27">
        <f>$B$5*D27</f>
        <v>345.6</v>
      </c>
      <c r="I27">
        <f>G27*$B$6</f>
        <v>103.68</v>
      </c>
      <c r="J27">
        <f>D27*$B$6</f>
        <v>129.6</v>
      </c>
    </row>
    <row r="28" spans="1:10" x14ac:dyDescent="0.25">
      <c r="A28" t="s">
        <v>12</v>
      </c>
      <c r="B28">
        <v>20</v>
      </c>
      <c r="C28">
        <f>B28/$B$3</f>
        <v>11.764705882352942</v>
      </c>
      <c r="D28">
        <f>$B$9*B28</f>
        <v>480</v>
      </c>
      <c r="F28">
        <f>(1-$B$5)*D28</f>
        <v>95.999999999999972</v>
      </c>
      <c r="G28">
        <f>$B$5*D28</f>
        <v>384</v>
      </c>
      <c r="I28">
        <f>G28*$B$6</f>
        <v>115.19999999999999</v>
      </c>
      <c r="J28">
        <f>D28*$B$6</f>
        <v>144</v>
      </c>
    </row>
    <row r="30" spans="1:10" x14ac:dyDescent="0.25">
      <c r="A30" s="1" t="s">
        <v>15</v>
      </c>
    </row>
    <row r="31" spans="1:10" x14ac:dyDescent="0.25">
      <c r="A31" t="s">
        <v>10</v>
      </c>
      <c r="B31">
        <v>23</v>
      </c>
      <c r="C31">
        <f>B31/$B$3</f>
        <v>13.529411764705882</v>
      </c>
      <c r="D31">
        <f>$B$9*B31</f>
        <v>552</v>
      </c>
      <c r="F31">
        <f>(1-$B$5)*D31</f>
        <v>110.39999999999998</v>
      </c>
      <c r="G31">
        <f>$B$5*D31</f>
        <v>441.6</v>
      </c>
      <c r="I31">
        <f>G31*$B$6</f>
        <v>132.47999999999999</v>
      </c>
      <c r="J31">
        <f>D31*$B$6</f>
        <v>165.6</v>
      </c>
    </row>
    <row r="32" spans="1:10" x14ac:dyDescent="0.25">
      <c r="A32" t="s">
        <v>12</v>
      </c>
      <c r="B32">
        <v>25</v>
      </c>
      <c r="C32">
        <f>B32/$B$3</f>
        <v>14.705882352941178</v>
      </c>
      <c r="D32">
        <f>$B$9*B32</f>
        <v>600</v>
      </c>
      <c r="F32">
        <f>(1-$B$5)*D32</f>
        <v>119.99999999999997</v>
      </c>
      <c r="G32">
        <f>$B$5*D32</f>
        <v>480</v>
      </c>
      <c r="I32">
        <f>G32*$B$6</f>
        <v>144</v>
      </c>
      <c r="J32">
        <f>D32*$B$6</f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F16" sqref="F16"/>
    </sheetView>
  </sheetViews>
  <sheetFormatPr defaultRowHeight="15" x14ac:dyDescent="0.25"/>
  <cols>
    <col min="1" max="1" width="14" bestFit="1" customWidth="1"/>
    <col min="2" max="2" width="4" bestFit="1" customWidth="1"/>
    <col min="3" max="3" width="15" bestFit="1" customWidth="1"/>
    <col min="4" max="4" width="17.5703125" bestFit="1" customWidth="1"/>
    <col min="5" max="5" width="6.7109375" customWidth="1"/>
    <col min="6" max="6" width="9" bestFit="1" customWidth="1"/>
    <col min="7" max="7" width="14.28515625" bestFit="1" customWidth="1"/>
    <col min="8" max="8" width="6.7109375" customWidth="1"/>
    <col min="9" max="9" width="7" bestFit="1" customWidth="1"/>
    <col min="10" max="10" width="20.5703125" bestFit="1" customWidth="1"/>
  </cols>
  <sheetData>
    <row r="2" spans="1:10" x14ac:dyDescent="0.25">
      <c r="A2" s="2" t="s">
        <v>23</v>
      </c>
    </row>
    <row r="3" spans="1:10" x14ac:dyDescent="0.25">
      <c r="A3" t="s">
        <v>2</v>
      </c>
      <c r="B3">
        <v>6.8</v>
      </c>
    </row>
    <row r="4" spans="1:10" x14ac:dyDescent="0.25">
      <c r="A4" t="s">
        <v>3</v>
      </c>
      <c r="B4">
        <v>0</v>
      </c>
    </row>
    <row r="5" spans="1:10" x14ac:dyDescent="0.25">
      <c r="A5" t="s">
        <v>4</v>
      </c>
      <c r="B5">
        <v>0.1</v>
      </c>
    </row>
    <row r="6" spans="1:10" x14ac:dyDescent="0.25">
      <c r="A6" t="s">
        <v>5</v>
      </c>
      <c r="B6">
        <v>0.9</v>
      </c>
    </row>
    <row r="8" spans="1:10" x14ac:dyDescent="0.25">
      <c r="A8" s="3" t="s">
        <v>24</v>
      </c>
      <c r="B8">
        <v>40</v>
      </c>
    </row>
    <row r="9" spans="1:10" x14ac:dyDescent="0.25">
      <c r="A9" s="3" t="s">
        <v>17</v>
      </c>
      <c r="B9">
        <f>1+FLOOR(B8/B3,1)</f>
        <v>6</v>
      </c>
    </row>
    <row r="11" spans="1:10" x14ac:dyDescent="0.25">
      <c r="A11" t="s">
        <v>6</v>
      </c>
      <c r="B11">
        <v>1</v>
      </c>
      <c r="C11">
        <f>100-B11*100</f>
        <v>0</v>
      </c>
    </row>
    <row r="12" spans="1:10" x14ac:dyDescent="0.25">
      <c r="A12" t="s">
        <v>7</v>
      </c>
      <c r="B12">
        <v>1</v>
      </c>
      <c r="C12">
        <f t="shared" ref="C12:C13" si="0">100-B12*100</f>
        <v>0</v>
      </c>
    </row>
    <row r="13" spans="1:10" x14ac:dyDescent="0.25">
      <c r="A13" t="s">
        <v>8</v>
      </c>
      <c r="B13">
        <v>0</v>
      </c>
      <c r="C13">
        <f t="shared" si="0"/>
        <v>100</v>
      </c>
    </row>
    <row r="15" spans="1:10" x14ac:dyDescent="0.25">
      <c r="A15" s="1" t="s">
        <v>9</v>
      </c>
      <c r="C15" t="s">
        <v>16</v>
      </c>
      <c r="D15" t="s">
        <v>18</v>
      </c>
      <c r="F15" t="s">
        <v>19</v>
      </c>
      <c r="G15" t="s">
        <v>20</v>
      </c>
      <c r="I15" t="s">
        <v>21</v>
      </c>
      <c r="J15" t="s">
        <v>22</v>
      </c>
    </row>
    <row r="16" spans="1:10" x14ac:dyDescent="0.25">
      <c r="A16" t="s">
        <v>10</v>
      </c>
      <c r="B16">
        <v>102</v>
      </c>
      <c r="C16">
        <f>B16/$B$3</f>
        <v>15</v>
      </c>
      <c r="D16">
        <f>$B$9*B16</f>
        <v>612</v>
      </c>
      <c r="F16">
        <f>(1-$B$5)*D16</f>
        <v>550.80000000000007</v>
      </c>
      <c r="G16">
        <f>$B$5*D16</f>
        <v>61.2</v>
      </c>
      <c r="I16">
        <f>G16*$B$6</f>
        <v>55.080000000000005</v>
      </c>
      <c r="J16">
        <f>D16*$B$6</f>
        <v>550.80000000000007</v>
      </c>
    </row>
    <row r="18" spans="1:10" x14ac:dyDescent="0.25">
      <c r="A18" s="1" t="s">
        <v>11</v>
      </c>
    </row>
    <row r="19" spans="1:10" x14ac:dyDescent="0.25">
      <c r="A19" t="s">
        <v>10</v>
      </c>
      <c r="B19">
        <v>191</v>
      </c>
      <c r="C19">
        <f>B19/$B$3</f>
        <v>28.088235294117649</v>
      </c>
      <c r="D19">
        <f>$B$9*B19</f>
        <v>1146</v>
      </c>
      <c r="F19">
        <f>(1-$B$5)*D19</f>
        <v>1031.4000000000001</v>
      </c>
      <c r="G19">
        <f>$B$5*D19</f>
        <v>114.60000000000001</v>
      </c>
      <c r="I19">
        <f>G19*$B$6</f>
        <v>103.14000000000001</v>
      </c>
      <c r="J19">
        <f>D19*$B$6</f>
        <v>1031.4000000000001</v>
      </c>
    </row>
    <row r="20" spans="1:10" x14ac:dyDescent="0.25">
      <c r="A20" t="s">
        <v>12</v>
      </c>
      <c r="B20">
        <v>195</v>
      </c>
      <c r="C20">
        <f>B20/$B$3</f>
        <v>28.676470588235293</v>
      </c>
      <c r="D20">
        <f>$B$9*B20</f>
        <v>1170</v>
      </c>
      <c r="F20">
        <f>(1-$B$5)*D20</f>
        <v>1053</v>
      </c>
      <c r="G20">
        <f>$B$5*D20</f>
        <v>117</v>
      </c>
      <c r="I20">
        <f>G20*$B$6</f>
        <v>105.3</v>
      </c>
      <c r="J20">
        <f>D20*$B$6</f>
        <v>1053</v>
      </c>
    </row>
    <row r="22" spans="1:10" x14ac:dyDescent="0.25">
      <c r="A22" s="1" t="s">
        <v>13</v>
      </c>
    </row>
    <row r="23" spans="1:10" x14ac:dyDescent="0.25">
      <c r="A23" t="s">
        <v>10</v>
      </c>
      <c r="B23">
        <v>273</v>
      </c>
      <c r="C23">
        <f>B23/$B$3</f>
        <v>40.147058823529413</v>
      </c>
      <c r="D23">
        <f>$B$9*B23</f>
        <v>1638</v>
      </c>
      <c r="F23">
        <f>(1-$B$5)*D23</f>
        <v>1474.2</v>
      </c>
      <c r="G23">
        <f>$B$5*D23</f>
        <v>163.80000000000001</v>
      </c>
      <c r="I23">
        <f>G23*$B$6</f>
        <v>147.42000000000002</v>
      </c>
      <c r="J23">
        <f>D23*$B$6</f>
        <v>1474.2</v>
      </c>
    </row>
    <row r="24" spans="1:10" x14ac:dyDescent="0.25">
      <c r="A24" t="s">
        <v>12</v>
      </c>
      <c r="B24">
        <v>284</v>
      </c>
      <c r="C24">
        <f>B24/$B$3</f>
        <v>41.764705882352942</v>
      </c>
      <c r="D24">
        <f>$B$9*B24</f>
        <v>1704</v>
      </c>
      <c r="F24">
        <f>(1-$B$5)*D24</f>
        <v>1533.6000000000001</v>
      </c>
      <c r="G24">
        <f>$B$5*D24</f>
        <v>170.4</v>
      </c>
      <c r="I24">
        <f>G24*$B$6</f>
        <v>153.36000000000001</v>
      </c>
      <c r="J24">
        <f>D24*$B$6</f>
        <v>1533.6000000000001</v>
      </c>
    </row>
    <row r="26" spans="1:10" x14ac:dyDescent="0.25">
      <c r="A26" s="1" t="s">
        <v>14</v>
      </c>
    </row>
    <row r="27" spans="1:10" x14ac:dyDescent="0.25">
      <c r="A27" t="s">
        <v>10</v>
      </c>
      <c r="B27">
        <v>349</v>
      </c>
      <c r="C27">
        <f>B27/$B$3</f>
        <v>51.32352941176471</v>
      </c>
      <c r="D27">
        <f>$B$9*B27</f>
        <v>2094</v>
      </c>
      <c r="F27">
        <f>(1-$B$5)*D27</f>
        <v>1884.6000000000001</v>
      </c>
      <c r="G27">
        <f>$B$5*D27</f>
        <v>209.4</v>
      </c>
      <c r="I27">
        <f>G27*$B$6</f>
        <v>188.46</v>
      </c>
      <c r="J27">
        <f>D27*$B$6</f>
        <v>1884.6000000000001</v>
      </c>
    </row>
    <row r="28" spans="1:10" x14ac:dyDescent="0.25">
      <c r="A28" t="s">
        <v>12</v>
      </c>
      <c r="B28">
        <v>366</v>
      </c>
      <c r="C28">
        <f>B28/$B$3</f>
        <v>53.82352941176471</v>
      </c>
      <c r="D28">
        <f>$B$9*B28</f>
        <v>2196</v>
      </c>
      <c r="F28">
        <f>(1-$B$5)*D28</f>
        <v>1976.4</v>
      </c>
      <c r="G28">
        <f>$B$5*D28</f>
        <v>219.60000000000002</v>
      </c>
      <c r="I28">
        <f>G28*$B$6</f>
        <v>197.64000000000001</v>
      </c>
      <c r="J28">
        <f>D28*$B$6</f>
        <v>1976.4</v>
      </c>
    </row>
    <row r="30" spans="1:10" x14ac:dyDescent="0.25">
      <c r="A30" s="1" t="s">
        <v>15</v>
      </c>
    </row>
    <row r="31" spans="1:10" x14ac:dyDescent="0.25">
      <c r="A31" t="s">
        <v>10</v>
      </c>
      <c r="B31">
        <v>431</v>
      </c>
      <c r="C31">
        <f>B31/$B$3</f>
        <v>63.382352941176471</v>
      </c>
      <c r="D31">
        <f>$B$9*B31</f>
        <v>2586</v>
      </c>
      <c r="F31">
        <f>(1-$B$5)*D31</f>
        <v>2327.4</v>
      </c>
      <c r="G31">
        <f>$B$5*D31</f>
        <v>258.60000000000002</v>
      </c>
      <c r="I31">
        <f>G31*$B$6</f>
        <v>232.74000000000004</v>
      </c>
      <c r="J31">
        <f>D31*$B$6</f>
        <v>2327.4</v>
      </c>
    </row>
    <row r="32" spans="1:10" x14ac:dyDescent="0.25">
      <c r="A32" t="s">
        <v>12</v>
      </c>
      <c r="B32">
        <v>448</v>
      </c>
      <c r="C32">
        <f>B32/$B$3</f>
        <v>65.882352941176478</v>
      </c>
      <c r="D32">
        <f>$B$9*B32</f>
        <v>2688</v>
      </c>
      <c r="F32">
        <f>(1-$B$5)*D32</f>
        <v>2419.2000000000003</v>
      </c>
      <c r="G32">
        <f>$B$5*D32</f>
        <v>268.8</v>
      </c>
      <c r="I32">
        <f>G32*$B$6</f>
        <v>241.92000000000002</v>
      </c>
      <c r="J32">
        <f>D32*$B$6</f>
        <v>2419.2000000000003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B33" sqref="B33"/>
    </sheetView>
  </sheetViews>
  <sheetFormatPr defaultRowHeight="15" x14ac:dyDescent="0.25"/>
  <cols>
    <col min="1" max="1" width="14" bestFit="1" customWidth="1"/>
    <col min="2" max="2" width="4" bestFit="1" customWidth="1"/>
    <col min="3" max="3" width="15" bestFit="1" customWidth="1"/>
    <col min="4" max="4" width="17.5703125" bestFit="1" customWidth="1"/>
    <col min="5" max="5" width="6.7109375" customWidth="1"/>
    <col min="6" max="6" width="9" bestFit="1" customWidth="1"/>
    <col min="7" max="7" width="14.28515625" bestFit="1" customWidth="1"/>
    <col min="8" max="8" width="6.7109375" customWidth="1"/>
    <col min="9" max="9" width="7" bestFit="1" customWidth="1"/>
    <col min="10" max="10" width="20.5703125" bestFit="1" customWidth="1"/>
  </cols>
  <sheetData>
    <row r="2" spans="1:10" x14ac:dyDescent="0.25">
      <c r="A2" s="2" t="s">
        <v>25</v>
      </c>
    </row>
    <row r="3" spans="1:10" x14ac:dyDescent="0.25">
      <c r="A3" t="s">
        <v>2</v>
      </c>
      <c r="B3">
        <v>9</v>
      </c>
    </row>
    <row r="4" spans="1:10" x14ac:dyDescent="0.25">
      <c r="A4" t="s">
        <v>3</v>
      </c>
      <c r="B4">
        <v>0</v>
      </c>
    </row>
    <row r="5" spans="1:10" x14ac:dyDescent="0.25">
      <c r="A5" t="s">
        <v>4</v>
      </c>
      <c r="B5">
        <v>0.9</v>
      </c>
    </row>
    <row r="6" spans="1:10" x14ac:dyDescent="0.25">
      <c r="A6" t="s">
        <v>5</v>
      </c>
      <c r="B6">
        <v>0.1</v>
      </c>
    </row>
    <row r="8" spans="1:10" x14ac:dyDescent="0.25">
      <c r="A8" s="3" t="s">
        <v>24</v>
      </c>
      <c r="B8">
        <v>40</v>
      </c>
    </row>
    <row r="9" spans="1:10" x14ac:dyDescent="0.25">
      <c r="A9" s="3" t="s">
        <v>17</v>
      </c>
      <c r="B9">
        <f>1+FLOOR(B8/B3,1)</f>
        <v>5</v>
      </c>
    </row>
    <row r="11" spans="1:10" x14ac:dyDescent="0.25">
      <c r="A11" t="s">
        <v>6</v>
      </c>
      <c r="B11">
        <v>0</v>
      </c>
      <c r="C11">
        <f>100-B11*100</f>
        <v>100</v>
      </c>
    </row>
    <row r="12" spans="1:10" x14ac:dyDescent="0.25">
      <c r="A12" t="s">
        <v>7</v>
      </c>
      <c r="B12">
        <v>0</v>
      </c>
      <c r="C12">
        <f t="shared" ref="C12:C13" si="0">100-B12*100</f>
        <v>100</v>
      </c>
    </row>
    <row r="13" spans="1:10" x14ac:dyDescent="0.25">
      <c r="A13" t="s">
        <v>8</v>
      </c>
      <c r="B13">
        <v>1</v>
      </c>
      <c r="C13">
        <f t="shared" si="0"/>
        <v>0</v>
      </c>
    </row>
    <row r="15" spans="1:10" x14ac:dyDescent="0.25">
      <c r="A15" s="1" t="s">
        <v>9</v>
      </c>
      <c r="C15" t="s">
        <v>16</v>
      </c>
      <c r="D15" t="s">
        <v>18</v>
      </c>
      <c r="F15" t="s">
        <v>19</v>
      </c>
      <c r="G15" t="s">
        <v>20</v>
      </c>
      <c r="I15" t="s">
        <v>21</v>
      </c>
      <c r="J15" t="s">
        <v>22</v>
      </c>
    </row>
    <row r="16" spans="1:10" x14ac:dyDescent="0.25">
      <c r="A16" t="s">
        <v>10</v>
      </c>
      <c r="B16">
        <v>63</v>
      </c>
      <c r="C16">
        <f>B16/$B$3</f>
        <v>7</v>
      </c>
      <c r="D16">
        <f>$B$9*B16</f>
        <v>315</v>
      </c>
      <c r="F16">
        <f>(1-$B$5)*D16</f>
        <v>31.499999999999993</v>
      </c>
      <c r="G16">
        <f>$B$5*D16</f>
        <v>283.5</v>
      </c>
      <c r="I16">
        <f>G16*$B$6</f>
        <v>28.35</v>
      </c>
      <c r="J16">
        <f>D16*$B$6</f>
        <v>31.5</v>
      </c>
    </row>
    <row r="18" spans="1:10" x14ac:dyDescent="0.25">
      <c r="A18" s="1" t="s">
        <v>11</v>
      </c>
    </row>
    <row r="19" spans="1:10" x14ac:dyDescent="0.25">
      <c r="A19" t="s">
        <v>10</v>
      </c>
      <c r="B19">
        <v>118</v>
      </c>
      <c r="C19">
        <f>B19/$B$3</f>
        <v>13.111111111111111</v>
      </c>
      <c r="D19">
        <f>$B$9*B19</f>
        <v>590</v>
      </c>
      <c r="F19">
        <f>(1-$B$5)*D19</f>
        <v>58.999999999999986</v>
      </c>
      <c r="G19">
        <f>$B$5*D19</f>
        <v>531</v>
      </c>
      <c r="I19">
        <f>G19*$B$6</f>
        <v>53.1</v>
      </c>
      <c r="J19">
        <f>D19*$B$6</f>
        <v>59</v>
      </c>
    </row>
    <row r="20" spans="1:10" x14ac:dyDescent="0.25">
      <c r="A20" t="s">
        <v>12</v>
      </c>
      <c r="B20">
        <v>122</v>
      </c>
      <c r="C20">
        <f>B20/$B$3</f>
        <v>13.555555555555555</v>
      </c>
      <c r="D20">
        <f>$B$9*B20</f>
        <v>610</v>
      </c>
      <c r="F20">
        <f>(1-$B$5)*D20</f>
        <v>60.999999999999986</v>
      </c>
      <c r="G20">
        <f>$B$5*D20</f>
        <v>549</v>
      </c>
      <c r="I20">
        <f>G20*$B$6</f>
        <v>54.900000000000006</v>
      </c>
      <c r="J20">
        <f>D20*$B$6</f>
        <v>61</v>
      </c>
    </row>
    <row r="22" spans="1:10" x14ac:dyDescent="0.25">
      <c r="A22" s="1" t="s">
        <v>13</v>
      </c>
    </row>
    <row r="23" spans="1:10" x14ac:dyDescent="0.25">
      <c r="A23" t="s">
        <v>10</v>
      </c>
      <c r="B23">
        <v>172</v>
      </c>
      <c r="C23">
        <f>B23/$B$3</f>
        <v>19.111111111111111</v>
      </c>
      <c r="D23">
        <f>$B$9*B23</f>
        <v>860</v>
      </c>
      <c r="F23">
        <f>(1-$B$5)*D23</f>
        <v>85.999999999999986</v>
      </c>
      <c r="G23">
        <f>$B$5*D23</f>
        <v>774</v>
      </c>
      <c r="I23">
        <f>G23*$B$6</f>
        <v>77.400000000000006</v>
      </c>
      <c r="J23">
        <f>D23*$B$6</f>
        <v>86</v>
      </c>
    </row>
    <row r="24" spans="1:10" x14ac:dyDescent="0.25">
      <c r="A24" t="s">
        <v>12</v>
      </c>
      <c r="B24">
        <v>177</v>
      </c>
      <c r="C24">
        <f>B24/$B$3</f>
        <v>19.666666666666668</v>
      </c>
      <c r="D24">
        <f>$B$9*B24</f>
        <v>885</v>
      </c>
      <c r="F24">
        <f>(1-$B$5)*D24</f>
        <v>88.499999999999986</v>
      </c>
      <c r="G24">
        <f>$B$5*D24</f>
        <v>796.5</v>
      </c>
      <c r="I24">
        <f>G24*$B$6</f>
        <v>79.650000000000006</v>
      </c>
      <c r="J24">
        <f>D24*$B$6</f>
        <v>88.5</v>
      </c>
    </row>
    <row r="26" spans="1:10" x14ac:dyDescent="0.25">
      <c r="A26" s="1" t="s">
        <v>14</v>
      </c>
    </row>
    <row r="27" spans="1:10" x14ac:dyDescent="0.25">
      <c r="A27" t="s">
        <v>10</v>
      </c>
      <c r="B27">
        <v>218</v>
      </c>
      <c r="C27">
        <f>B27/$B$3</f>
        <v>24.222222222222221</v>
      </c>
      <c r="D27">
        <f>$B$9*B27</f>
        <v>1090</v>
      </c>
      <c r="F27">
        <f>(1-$B$5)*D27</f>
        <v>108.99999999999997</v>
      </c>
      <c r="G27">
        <f>$B$5*D27</f>
        <v>981</v>
      </c>
      <c r="I27">
        <f>G27*$B$6</f>
        <v>98.100000000000009</v>
      </c>
      <c r="J27">
        <f>D27*$B$6</f>
        <v>109</v>
      </c>
    </row>
    <row r="28" spans="1:10" x14ac:dyDescent="0.25">
      <c r="A28" t="s">
        <v>12</v>
      </c>
      <c r="B28">
        <v>231</v>
      </c>
      <c r="C28">
        <f>B28/$B$3</f>
        <v>25.666666666666668</v>
      </c>
      <c r="D28">
        <f>$B$9*B28</f>
        <v>1155</v>
      </c>
      <c r="F28">
        <f>(1-$B$5)*D28</f>
        <v>115.49999999999997</v>
      </c>
      <c r="G28">
        <f>$B$5*D28</f>
        <v>1039.5</v>
      </c>
      <c r="I28">
        <f>G28*$B$6</f>
        <v>103.95</v>
      </c>
      <c r="J28">
        <f>D28*$B$6</f>
        <v>115.5</v>
      </c>
    </row>
    <row r="30" spans="1:10" x14ac:dyDescent="0.25">
      <c r="A30" s="1" t="s">
        <v>15</v>
      </c>
    </row>
    <row r="31" spans="1:10" x14ac:dyDescent="0.25">
      <c r="A31" t="s">
        <v>10</v>
      </c>
      <c r="B31">
        <v>272</v>
      </c>
      <c r="C31">
        <f>B31/$B$3</f>
        <v>30.222222222222221</v>
      </c>
      <c r="D31">
        <f>$B$9*B31</f>
        <v>1360</v>
      </c>
      <c r="F31">
        <f>(1-$B$5)*D31</f>
        <v>135.99999999999997</v>
      </c>
      <c r="G31">
        <f>$B$5*D31</f>
        <v>1224</v>
      </c>
      <c r="I31">
        <f>G31*$B$6</f>
        <v>122.4</v>
      </c>
      <c r="J31">
        <f>D31*$B$6</f>
        <v>136</v>
      </c>
    </row>
    <row r="32" spans="1:10" x14ac:dyDescent="0.25">
      <c r="A32" t="s">
        <v>12</v>
      </c>
      <c r="B32">
        <v>295</v>
      </c>
      <c r="C32">
        <f>B32/$B$3</f>
        <v>32.777777777777779</v>
      </c>
      <c r="D32">
        <f>$B$9*B32</f>
        <v>1475</v>
      </c>
      <c r="F32">
        <f>(1-$B$5)*D32</f>
        <v>147.49999999999997</v>
      </c>
      <c r="G32">
        <f>$B$5*D32</f>
        <v>1327.5</v>
      </c>
      <c r="I32">
        <f>G32*$B$6</f>
        <v>132.75</v>
      </c>
      <c r="J32">
        <f>D32*$B$6</f>
        <v>147.5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zoomScaleNormal="100" workbookViewId="0">
      <selection activeCell="C38" sqref="C38"/>
    </sheetView>
  </sheetViews>
  <sheetFormatPr defaultRowHeight="15" x14ac:dyDescent="0.25"/>
  <cols>
    <col min="1" max="1" width="14" bestFit="1" customWidth="1"/>
    <col min="2" max="2" width="4" bestFit="1" customWidth="1"/>
    <col min="3" max="3" width="15" bestFit="1" customWidth="1"/>
    <col min="4" max="4" width="17.5703125" bestFit="1" customWidth="1"/>
    <col min="5" max="5" width="6.7109375" customWidth="1"/>
    <col min="6" max="6" width="9" bestFit="1" customWidth="1"/>
    <col min="7" max="7" width="14.28515625" bestFit="1" customWidth="1"/>
    <col min="8" max="8" width="6.7109375" customWidth="1"/>
    <col min="9" max="9" width="7" bestFit="1" customWidth="1"/>
    <col min="10" max="10" width="20.5703125" bestFit="1" customWidth="1"/>
  </cols>
  <sheetData>
    <row r="2" spans="1:10" x14ac:dyDescent="0.25">
      <c r="A2" s="2" t="s">
        <v>0</v>
      </c>
    </row>
    <row r="3" spans="1:10" x14ac:dyDescent="0.25">
      <c r="A3" t="s">
        <v>2</v>
      </c>
      <c r="B3">
        <v>1.8</v>
      </c>
    </row>
    <row r="4" spans="1:10" x14ac:dyDescent="0.25">
      <c r="A4" t="s">
        <v>3</v>
      </c>
      <c r="B4">
        <v>0</v>
      </c>
    </row>
    <row r="5" spans="1:10" x14ac:dyDescent="0.25">
      <c r="A5" t="s">
        <v>4</v>
      </c>
      <c r="B5">
        <v>0.3</v>
      </c>
    </row>
    <row r="6" spans="1:10" x14ac:dyDescent="0.25">
      <c r="A6" t="s">
        <v>5</v>
      </c>
      <c r="B6">
        <v>0.8</v>
      </c>
    </row>
    <row r="8" spans="1:10" x14ac:dyDescent="0.25">
      <c r="A8" s="3" t="s">
        <v>24</v>
      </c>
      <c r="B8">
        <v>40</v>
      </c>
    </row>
    <row r="9" spans="1:10" x14ac:dyDescent="0.25">
      <c r="A9" s="3" t="s">
        <v>17</v>
      </c>
      <c r="B9">
        <f>1+FLOOR(B8/B3,1)</f>
        <v>23</v>
      </c>
    </row>
    <row r="11" spans="1:10" x14ac:dyDescent="0.25">
      <c r="A11" t="s">
        <v>6</v>
      </c>
      <c r="B11">
        <v>0</v>
      </c>
      <c r="C11">
        <f>100-B11*100</f>
        <v>100</v>
      </c>
    </row>
    <row r="12" spans="1:10" x14ac:dyDescent="0.25">
      <c r="A12" t="s">
        <v>7</v>
      </c>
      <c r="B12">
        <v>0</v>
      </c>
      <c r="C12">
        <f t="shared" ref="C12:C13" si="0">100-B12*100</f>
        <v>100</v>
      </c>
    </row>
    <row r="13" spans="1:10" x14ac:dyDescent="0.25">
      <c r="A13" t="s">
        <v>8</v>
      </c>
      <c r="B13">
        <v>0.2</v>
      </c>
      <c r="C13">
        <f t="shared" si="0"/>
        <v>80</v>
      </c>
    </row>
    <row r="15" spans="1:10" x14ac:dyDescent="0.25">
      <c r="A15" s="1" t="s">
        <v>9</v>
      </c>
      <c r="C15" t="s">
        <v>16</v>
      </c>
      <c r="D15" t="s">
        <v>18</v>
      </c>
      <c r="F15" t="s">
        <v>19</v>
      </c>
      <c r="G15" t="s">
        <v>20</v>
      </c>
      <c r="I15" t="s">
        <v>21</v>
      </c>
      <c r="J15" t="s">
        <v>22</v>
      </c>
    </row>
    <row r="16" spans="1:10" x14ac:dyDescent="0.25">
      <c r="A16" t="s">
        <v>10</v>
      </c>
      <c r="B16">
        <v>5</v>
      </c>
      <c r="C16">
        <f>B16/$B$3</f>
        <v>2.7777777777777777</v>
      </c>
      <c r="D16">
        <f>$B$9*B16</f>
        <v>115</v>
      </c>
      <c r="F16">
        <f>(1-$B$5)*D16</f>
        <v>80.5</v>
      </c>
      <c r="G16">
        <f>$B$5*D16</f>
        <v>34.5</v>
      </c>
      <c r="I16">
        <f>G16*$B$6</f>
        <v>27.6</v>
      </c>
      <c r="J16">
        <f>D16*$B$6</f>
        <v>92</v>
      </c>
    </row>
    <row r="18" spans="1:10" x14ac:dyDescent="0.25">
      <c r="A18" s="1" t="s">
        <v>11</v>
      </c>
    </row>
    <row r="19" spans="1:10" x14ac:dyDescent="0.25">
      <c r="A19" t="s">
        <v>10</v>
      </c>
      <c r="B19">
        <v>10</v>
      </c>
      <c r="C19">
        <f>B19/$B$3</f>
        <v>5.5555555555555554</v>
      </c>
      <c r="D19">
        <f>$B$9*B19</f>
        <v>230</v>
      </c>
      <c r="F19">
        <f>(1-$B$5)*D19</f>
        <v>161</v>
      </c>
      <c r="G19">
        <f>$B$5*D19</f>
        <v>69</v>
      </c>
      <c r="I19">
        <f>G19*$B$6</f>
        <v>55.2</v>
      </c>
      <c r="J19">
        <f>D19*$B$6</f>
        <v>184</v>
      </c>
    </row>
    <row r="20" spans="1:10" x14ac:dyDescent="0.25">
      <c r="A20" t="s">
        <v>12</v>
      </c>
      <c r="B20">
        <v>11</v>
      </c>
      <c r="C20">
        <f>B20/$B$3</f>
        <v>6.1111111111111107</v>
      </c>
      <c r="D20">
        <f>$B$9*B20</f>
        <v>253</v>
      </c>
      <c r="F20">
        <f>(1-$B$5)*D20</f>
        <v>177.1</v>
      </c>
      <c r="G20">
        <f>$B$5*D20</f>
        <v>75.899999999999991</v>
      </c>
      <c r="I20">
        <f>G20*$B$6</f>
        <v>60.72</v>
      </c>
      <c r="J20">
        <f>D20*$B$6</f>
        <v>202.4</v>
      </c>
    </row>
    <row r="22" spans="1:10" x14ac:dyDescent="0.25">
      <c r="A22" s="1" t="s">
        <v>13</v>
      </c>
    </row>
    <row r="23" spans="1:10" x14ac:dyDescent="0.25">
      <c r="A23" t="s">
        <v>10</v>
      </c>
      <c r="B23">
        <v>15</v>
      </c>
      <c r="C23">
        <f>B23/$B$3</f>
        <v>8.3333333333333339</v>
      </c>
      <c r="D23">
        <f>$B$9*B23</f>
        <v>345</v>
      </c>
      <c r="F23">
        <f>(1-$B$5)*D23</f>
        <v>241.49999999999997</v>
      </c>
      <c r="G23">
        <f>$B$5*D23</f>
        <v>103.5</v>
      </c>
      <c r="I23">
        <f>G23*$B$6</f>
        <v>82.800000000000011</v>
      </c>
      <c r="J23">
        <f>D23*$B$6</f>
        <v>276</v>
      </c>
    </row>
    <row r="24" spans="1:10" x14ac:dyDescent="0.25">
      <c r="A24" t="s">
        <v>12</v>
      </c>
      <c r="B24">
        <v>17</v>
      </c>
      <c r="C24">
        <f>B24/$B$3</f>
        <v>9.4444444444444446</v>
      </c>
      <c r="D24">
        <f>$B$9*B24</f>
        <v>391</v>
      </c>
      <c r="F24">
        <f>(1-$B$5)*D24</f>
        <v>273.7</v>
      </c>
      <c r="G24">
        <f>$B$5*D24</f>
        <v>117.3</v>
      </c>
      <c r="I24">
        <f>G24*$B$6</f>
        <v>93.84</v>
      </c>
      <c r="J24">
        <f>D24*$B$6</f>
        <v>312.8</v>
      </c>
    </row>
    <row r="26" spans="1:10" x14ac:dyDescent="0.25">
      <c r="A26" s="1" t="s">
        <v>14</v>
      </c>
    </row>
    <row r="27" spans="1:10" x14ac:dyDescent="0.25">
      <c r="A27" t="s">
        <v>10</v>
      </c>
      <c r="B27">
        <v>20</v>
      </c>
      <c r="C27">
        <f>B27/$B$3</f>
        <v>11.111111111111111</v>
      </c>
      <c r="D27">
        <f>$B$9*B27</f>
        <v>460</v>
      </c>
      <c r="F27">
        <f>(1-$B$5)*D27</f>
        <v>322</v>
      </c>
      <c r="G27">
        <f>$B$5*D27</f>
        <v>138</v>
      </c>
      <c r="I27">
        <f>G27*$B$6</f>
        <v>110.4</v>
      </c>
      <c r="J27">
        <f>D27*$B$6</f>
        <v>368</v>
      </c>
    </row>
    <row r="28" spans="1:10" x14ac:dyDescent="0.25">
      <c r="A28" t="s">
        <v>12</v>
      </c>
      <c r="B28">
        <v>21</v>
      </c>
      <c r="C28">
        <f>B28/$B$3</f>
        <v>11.666666666666666</v>
      </c>
      <c r="D28">
        <f>$B$9*B28</f>
        <v>483</v>
      </c>
      <c r="F28">
        <f>(1-$B$5)*D28</f>
        <v>338.09999999999997</v>
      </c>
      <c r="G28">
        <f>$B$5*D28</f>
        <v>144.9</v>
      </c>
      <c r="I28">
        <f>G28*$B$6</f>
        <v>115.92000000000002</v>
      </c>
      <c r="J28">
        <f>D28*$B$6</f>
        <v>386.40000000000003</v>
      </c>
    </row>
    <row r="30" spans="1:10" x14ac:dyDescent="0.25">
      <c r="A30" s="1" t="s">
        <v>15</v>
      </c>
    </row>
    <row r="31" spans="1:10" x14ac:dyDescent="0.25">
      <c r="A31" t="s">
        <v>10</v>
      </c>
      <c r="B31">
        <v>24</v>
      </c>
      <c r="C31">
        <f>B31/$B$3</f>
        <v>13.333333333333332</v>
      </c>
      <c r="D31">
        <f>$B$9*B31</f>
        <v>552</v>
      </c>
      <c r="F31">
        <f>(1-$B$5)*D31</f>
        <v>386.4</v>
      </c>
      <c r="G31">
        <f>$B$5*D31</f>
        <v>165.6</v>
      </c>
      <c r="I31">
        <f>G31*$B$6</f>
        <v>132.47999999999999</v>
      </c>
      <c r="J31">
        <f>D31*$B$6</f>
        <v>441.6</v>
      </c>
    </row>
    <row r="32" spans="1:10" x14ac:dyDescent="0.25">
      <c r="A32" t="s">
        <v>12</v>
      </c>
      <c r="B32">
        <v>26</v>
      </c>
      <c r="C32">
        <f>B32/$B$3</f>
        <v>14.444444444444445</v>
      </c>
      <c r="D32">
        <f>$B$9*B32</f>
        <v>598</v>
      </c>
      <c r="F32">
        <f>(1-$B$5)*D32</f>
        <v>418.59999999999997</v>
      </c>
      <c r="G32">
        <f>$B$5*D32</f>
        <v>179.4</v>
      </c>
      <c r="I32">
        <f>G32*$B$6</f>
        <v>143.52000000000001</v>
      </c>
      <c r="J32">
        <f>D32*$B$6</f>
        <v>478.40000000000003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64"/>
  <sheetViews>
    <sheetView tabSelected="1" topLeftCell="B1" workbookViewId="0">
      <selection activeCell="G20" sqref="G20:K21"/>
    </sheetView>
  </sheetViews>
  <sheetFormatPr defaultRowHeight="15" x14ac:dyDescent="0.25"/>
  <cols>
    <col min="1" max="1" width="25.140625" bestFit="1" customWidth="1"/>
    <col min="2" max="2" width="20.5703125" bestFit="1" customWidth="1"/>
    <col min="7" max="7" width="17.7109375" bestFit="1" customWidth="1"/>
  </cols>
  <sheetData>
    <row r="3" spans="1:6" x14ac:dyDescent="0.25">
      <c r="A3" s="1" t="s">
        <v>26</v>
      </c>
      <c r="C3" s="1" t="s">
        <v>1</v>
      </c>
      <c r="D3" s="1" t="s">
        <v>23</v>
      </c>
      <c r="E3" s="1" t="s">
        <v>25</v>
      </c>
      <c r="F3" s="1" t="s">
        <v>0</v>
      </c>
    </row>
    <row r="4" spans="1:6" x14ac:dyDescent="0.25">
      <c r="A4" s="3" t="s">
        <v>27</v>
      </c>
      <c r="B4" t="s">
        <v>32</v>
      </c>
      <c r="C4">
        <f ca="1">3*(1-INDIRECT("'"&amp;C$3&amp;"'!B13"))</f>
        <v>3</v>
      </c>
      <c r="D4">
        <f t="shared" ref="D4:F4" ca="1" si="0">3*(1-INDIRECT("'"&amp;D$3&amp;"'!B13"))</f>
        <v>3</v>
      </c>
      <c r="E4">
        <f t="shared" ca="1" si="0"/>
        <v>0</v>
      </c>
      <c r="F4">
        <f t="shared" ca="1" si="0"/>
        <v>2.4000000000000004</v>
      </c>
    </row>
    <row r="5" spans="1:6" x14ac:dyDescent="0.25">
      <c r="A5" s="3" t="s">
        <v>28</v>
      </c>
      <c r="B5" t="s">
        <v>35</v>
      </c>
      <c r="C5">
        <f t="shared" ref="C5:F6" ca="1" si="1">3-INDIRECT("'"&amp;C$3&amp;"'!B12")-INDIRECT("'"&amp;C$3&amp;"'!B13")-INDIRECT("'"&amp;C$3&amp;"'!B13")</f>
        <v>2.8</v>
      </c>
      <c r="D5">
        <f t="shared" ca="1" si="1"/>
        <v>2</v>
      </c>
      <c r="E5">
        <f t="shared" ca="1" si="1"/>
        <v>1</v>
      </c>
      <c r="F5">
        <f t="shared" ca="1" si="1"/>
        <v>2.5999999999999996</v>
      </c>
    </row>
    <row r="6" spans="1:6" x14ac:dyDescent="0.25">
      <c r="A6" s="3" t="s">
        <v>29</v>
      </c>
      <c r="B6" t="s">
        <v>36</v>
      </c>
      <c r="C6">
        <f ca="1">3-INDIRECT("'"&amp;C$3&amp;"'!B11")-INDIRECT("'"&amp;C$3&amp;"'!B12")-INDIRECT("'"&amp;C$3&amp;"'!B13")</f>
        <v>2.5999999999999996</v>
      </c>
      <c r="D6">
        <f t="shared" ref="D6:F6" ca="1" si="2">3-INDIRECT("'"&amp;D$3&amp;"'!B11")-INDIRECT("'"&amp;D$3&amp;"'!B12")-INDIRECT("'"&amp;D$3&amp;"'!B13")</f>
        <v>1</v>
      </c>
      <c r="E6">
        <f t="shared" ca="1" si="2"/>
        <v>2</v>
      </c>
      <c r="F6">
        <f t="shared" ca="1" si="2"/>
        <v>2.8</v>
      </c>
    </row>
    <row r="7" spans="1:6" x14ac:dyDescent="0.25">
      <c r="B7" s="3" t="s">
        <v>47</v>
      </c>
      <c r="C7" s="3">
        <f ca="1">SUM(C4:C6)</f>
        <v>8.3999999999999986</v>
      </c>
      <c r="D7" s="3">
        <f t="shared" ref="D7:F7" ca="1" si="3">SUM(D4:D6)</f>
        <v>6</v>
      </c>
      <c r="E7" s="3">
        <f t="shared" ca="1" si="3"/>
        <v>3</v>
      </c>
      <c r="F7" s="3">
        <f t="shared" ca="1" si="3"/>
        <v>7.8</v>
      </c>
    </row>
    <row r="8" spans="1:6" x14ac:dyDescent="0.25">
      <c r="A8" s="1" t="s">
        <v>30</v>
      </c>
    </row>
    <row r="9" spans="1:6" x14ac:dyDescent="0.25">
      <c r="A9" s="3" t="s">
        <v>27</v>
      </c>
      <c r="B9" t="s">
        <v>35</v>
      </c>
      <c r="C9">
        <f t="shared" ref="C9:F11" ca="1" si="4">3-INDIRECT("'"&amp;C$3&amp;"'!B12")-INDIRECT("'"&amp;C$3&amp;"'!B13")-INDIRECT("'"&amp;C$3&amp;"'!B13")</f>
        <v>2.8</v>
      </c>
      <c r="D9">
        <f t="shared" ca="1" si="4"/>
        <v>2</v>
      </c>
      <c r="E9">
        <f t="shared" ca="1" si="4"/>
        <v>1</v>
      </c>
      <c r="F9">
        <f t="shared" ca="1" si="4"/>
        <v>2.5999999999999996</v>
      </c>
    </row>
    <row r="10" spans="1:6" x14ac:dyDescent="0.25">
      <c r="A10" s="3" t="s">
        <v>28</v>
      </c>
      <c r="B10" t="s">
        <v>34</v>
      </c>
      <c r="C10">
        <f ca="1">3*(1-INDIRECT("'"&amp;C$3&amp;"'!B12"))</f>
        <v>2.4000000000000004</v>
      </c>
      <c r="D10">
        <f t="shared" ref="D10:F10" ca="1" si="5">3*(1-INDIRECT("'"&amp;D$3&amp;"'!B12"))</f>
        <v>0</v>
      </c>
      <c r="E10">
        <f t="shared" ca="1" si="5"/>
        <v>3</v>
      </c>
      <c r="F10">
        <f t="shared" ca="1" si="5"/>
        <v>3</v>
      </c>
    </row>
    <row r="11" spans="1:6" x14ac:dyDescent="0.25">
      <c r="A11" s="3" t="s">
        <v>29</v>
      </c>
      <c r="B11" t="s">
        <v>37</v>
      </c>
      <c r="C11">
        <f ca="1">3-INDIRECT("'"&amp;C$3&amp;"'!B11")-INDIRECT("'"&amp;C$3&amp;"'!B12")-INDIRECT("'"&amp;C$3&amp;"'!B12")</f>
        <v>2.3999999999999995</v>
      </c>
      <c r="D11">
        <f t="shared" ref="D11:F11" ca="1" si="6">3-INDIRECT("'"&amp;D$3&amp;"'!B11")-INDIRECT("'"&amp;D$3&amp;"'!B12")-INDIRECT("'"&amp;D$3&amp;"'!B12")</f>
        <v>0</v>
      </c>
      <c r="E11">
        <f t="shared" ca="1" si="6"/>
        <v>3</v>
      </c>
      <c r="F11">
        <f t="shared" ca="1" si="6"/>
        <v>3</v>
      </c>
    </row>
    <row r="12" spans="1:6" x14ac:dyDescent="0.25">
      <c r="B12" s="3" t="s">
        <v>47</v>
      </c>
      <c r="C12" s="3">
        <f ca="1">SUM(C9:C11)</f>
        <v>7.6</v>
      </c>
      <c r="D12" s="3">
        <f t="shared" ref="D12" ca="1" si="7">SUM(D9:D11)</f>
        <v>2</v>
      </c>
      <c r="E12" s="3">
        <f t="shared" ref="E12" ca="1" si="8">SUM(E9:E11)</f>
        <v>7</v>
      </c>
      <c r="F12" s="3">
        <f t="shared" ref="F12" ca="1" si="9">SUM(F9:F11)</f>
        <v>8.6</v>
      </c>
    </row>
    <row r="13" spans="1:6" x14ac:dyDescent="0.25">
      <c r="A13" s="1" t="s">
        <v>31</v>
      </c>
    </row>
    <row r="14" spans="1:6" x14ac:dyDescent="0.25">
      <c r="A14" s="3" t="s">
        <v>27</v>
      </c>
      <c r="B14" t="s">
        <v>36</v>
      </c>
      <c r="C14">
        <f t="shared" ref="C14:F14" ca="1" si="10">3-INDIRECT("'"&amp;C$3&amp;"'!B11")-INDIRECT("'"&amp;C$3&amp;"'!B12")-INDIRECT("'"&amp;C$3&amp;"'!B13")</f>
        <v>2.5999999999999996</v>
      </c>
      <c r="D14">
        <f t="shared" ca="1" si="10"/>
        <v>1</v>
      </c>
      <c r="E14">
        <f t="shared" ca="1" si="10"/>
        <v>2</v>
      </c>
      <c r="F14">
        <f t="shared" ca="1" si="10"/>
        <v>2.8</v>
      </c>
    </row>
    <row r="15" spans="1:6" x14ac:dyDescent="0.25">
      <c r="A15" s="3" t="s">
        <v>28</v>
      </c>
      <c r="B15" t="s">
        <v>37</v>
      </c>
      <c r="C15">
        <f t="shared" ref="C15:F15" ca="1" si="11">3-INDIRECT("'"&amp;C$3&amp;"'!B11")-INDIRECT("'"&amp;C$3&amp;"'!B12")-INDIRECT("'"&amp;C$3&amp;"'!B12")</f>
        <v>2.3999999999999995</v>
      </c>
      <c r="D15">
        <f t="shared" ca="1" si="11"/>
        <v>0</v>
      </c>
      <c r="E15">
        <f t="shared" ca="1" si="11"/>
        <v>3</v>
      </c>
      <c r="F15">
        <f t="shared" ca="1" si="11"/>
        <v>3</v>
      </c>
    </row>
    <row r="16" spans="1:6" x14ac:dyDescent="0.25">
      <c r="A16" s="3" t="s">
        <v>29</v>
      </c>
      <c r="B16" t="s">
        <v>33</v>
      </c>
      <c r="C16">
        <f ca="1">3*(1-INDIRECT("'"&amp;C$3&amp;"'!B11"))</f>
        <v>2.4000000000000004</v>
      </c>
      <c r="D16">
        <f t="shared" ref="D16:F16" ca="1" si="12">3*(1-INDIRECT("'"&amp;D$3&amp;"'!B11"))</f>
        <v>0</v>
      </c>
      <c r="E16">
        <f t="shared" ca="1" si="12"/>
        <v>3</v>
      </c>
      <c r="F16">
        <f t="shared" ca="1" si="12"/>
        <v>3</v>
      </c>
    </row>
    <row r="17" spans="1:11" x14ac:dyDescent="0.25">
      <c r="B17" s="3" t="s">
        <v>47</v>
      </c>
      <c r="C17" s="3">
        <f ca="1">SUM(C14:C16)</f>
        <v>7.3999999999999995</v>
      </c>
      <c r="D17" s="3">
        <f t="shared" ref="D17" ca="1" si="13">SUM(D14:D16)</f>
        <v>1</v>
      </c>
      <c r="E17" s="3">
        <f t="shared" ref="E17" ca="1" si="14">SUM(E14:E16)</f>
        <v>8</v>
      </c>
      <c r="F17" s="3">
        <f t="shared" ref="F17" ca="1" si="15">SUM(F14:F16)</f>
        <v>8.8000000000000007</v>
      </c>
    </row>
    <row r="18" spans="1:11" x14ac:dyDescent="0.25">
      <c r="B18" s="1" t="s">
        <v>38</v>
      </c>
      <c r="C18">
        <f ca="1">SUM(C$4:C$17)/2</f>
        <v>23.4</v>
      </c>
      <c r="D18">
        <f t="shared" ref="D18:F18" ca="1" si="16">SUM(D$4:D$17)/2</f>
        <v>9</v>
      </c>
      <c r="E18">
        <f t="shared" ca="1" si="16"/>
        <v>18</v>
      </c>
      <c r="F18">
        <f t="shared" ca="1" si="16"/>
        <v>25.199999999999996</v>
      </c>
    </row>
    <row r="19" spans="1:11" x14ac:dyDescent="0.25">
      <c r="B19" s="1" t="s">
        <v>46</v>
      </c>
      <c r="C19">
        <f ca="1">C7</f>
        <v>8.3999999999999986</v>
      </c>
      <c r="D19">
        <f ca="1">D7</f>
        <v>6</v>
      </c>
      <c r="E19">
        <f ca="1">E17</f>
        <v>8</v>
      </c>
      <c r="F19">
        <f ca="1">F17</f>
        <v>8.8000000000000007</v>
      </c>
    </row>
    <row r="20" spans="1:11" x14ac:dyDescent="0.25">
      <c r="H20" s="5" t="s">
        <v>1</v>
      </c>
      <c r="I20" s="7" t="s">
        <v>23</v>
      </c>
      <c r="J20" s="5" t="s">
        <v>25</v>
      </c>
      <c r="K20" s="7" t="s">
        <v>0</v>
      </c>
    </row>
    <row r="21" spans="1:11" x14ac:dyDescent="0.25">
      <c r="A21" s="4" t="s">
        <v>9</v>
      </c>
      <c r="B21" t="s">
        <v>19</v>
      </c>
      <c r="C21">
        <f ca="1">INDIRECT("'"&amp;C$3&amp;"'!F"&amp;$A$22)*C$19</f>
        <v>201.59999999999991</v>
      </c>
      <c r="D21">
        <f t="shared" ref="D21:F21" ca="1" si="17">INDIRECT("'"&amp;D$3&amp;"'!F"&amp;$A$22)*D$19</f>
        <v>3304.8</v>
      </c>
      <c r="E21">
        <f t="shared" ca="1" si="17"/>
        <v>251.99999999999994</v>
      </c>
      <c r="F21">
        <f t="shared" ca="1" si="17"/>
        <v>708.40000000000009</v>
      </c>
      <c r="G21" s="1" t="s">
        <v>49</v>
      </c>
      <c r="H21" s="6">
        <f ca="1">(C23+C24)/2</f>
        <v>272.15999999999997</v>
      </c>
      <c r="I21" s="8">
        <f ca="1">(D23+D24)/2</f>
        <v>1817.64</v>
      </c>
      <c r="J21" s="6">
        <f ca="1">(E23+E24)/2</f>
        <v>239.4</v>
      </c>
      <c r="K21" s="8">
        <f ca="1">(F23+F24)/2</f>
        <v>526.24</v>
      </c>
    </row>
    <row r="22" spans="1:11" x14ac:dyDescent="0.25">
      <c r="A22">
        <v>16</v>
      </c>
      <c r="B22" t="s">
        <v>20</v>
      </c>
      <c r="C22">
        <f ca="1">INDIRECT("'"&amp;C$3&amp;"'!G"&amp;$A$22)*C$19</f>
        <v>806.39999999999986</v>
      </c>
      <c r="D22">
        <f t="shared" ref="D22:F22" ca="1" si="18">INDIRECT("'"&amp;D$3&amp;"'!G"&amp;$A$22)*D$19</f>
        <v>367.20000000000005</v>
      </c>
      <c r="E22">
        <f t="shared" ca="1" si="18"/>
        <v>2268</v>
      </c>
      <c r="F22">
        <f t="shared" ca="1" si="18"/>
        <v>303.60000000000002</v>
      </c>
      <c r="H22" s="6"/>
      <c r="I22" s="8"/>
      <c r="J22" s="6"/>
      <c r="K22" s="8"/>
    </row>
    <row r="23" spans="1:11" x14ac:dyDescent="0.25">
      <c r="B23" t="s">
        <v>21</v>
      </c>
      <c r="C23">
        <f ca="1">INDIRECT("'"&amp;C$3&amp;"'!I"&amp;$A$22)*C$19</f>
        <v>241.91999999999993</v>
      </c>
      <c r="D23">
        <f t="shared" ref="D23:F23" ca="1" si="19">INDIRECT("'"&amp;D$3&amp;"'!I"&amp;$A$22)*D$19</f>
        <v>330.48</v>
      </c>
      <c r="E23">
        <f t="shared" ca="1" si="19"/>
        <v>226.8</v>
      </c>
      <c r="F23">
        <f t="shared" ca="1" si="19"/>
        <v>242.88000000000002</v>
      </c>
      <c r="H23" s="6"/>
      <c r="I23" s="8"/>
      <c r="J23" s="6"/>
      <c r="K23" s="8"/>
    </row>
    <row r="24" spans="1:11" x14ac:dyDescent="0.25">
      <c r="B24" t="s">
        <v>22</v>
      </c>
      <c r="C24">
        <f ca="1">INDIRECT("'"&amp;C$3&amp;"'!J"&amp;$A$22)*C$19</f>
        <v>302.39999999999998</v>
      </c>
      <c r="D24">
        <f t="shared" ref="D24:F24" ca="1" si="20">INDIRECT("'"&amp;D$3&amp;"'!J"&amp;$A$22)*D$19</f>
        <v>3304.8</v>
      </c>
      <c r="E24">
        <f t="shared" ca="1" si="20"/>
        <v>252</v>
      </c>
      <c r="F24">
        <f t="shared" ca="1" si="20"/>
        <v>809.6</v>
      </c>
      <c r="H24" s="6"/>
      <c r="I24" s="8"/>
      <c r="J24" s="6"/>
      <c r="K24" s="8"/>
    </row>
    <row r="25" spans="1:11" x14ac:dyDescent="0.25">
      <c r="H25" s="6"/>
      <c r="I25" s="8"/>
      <c r="J25" s="6"/>
      <c r="K25" s="8"/>
    </row>
    <row r="26" spans="1:11" x14ac:dyDescent="0.25">
      <c r="A26" s="4" t="s">
        <v>39</v>
      </c>
      <c r="B26" t="s">
        <v>19</v>
      </c>
      <c r="C26">
        <f ca="1">INDIRECT("'"&amp;C$3&amp;"'!F"&amp;$A$27)*C$19</f>
        <v>362.87999999999982</v>
      </c>
      <c r="D26">
        <f ca="1">INDIRECT("'"&amp;D$3&amp;"'!F"&amp;$A$27)*D$19</f>
        <v>6188.4000000000005</v>
      </c>
      <c r="E26">
        <f ca="1">INDIRECT("'"&amp;E$3&amp;"'!F"&amp;$A$27)*E$19</f>
        <v>471.99999999999989</v>
      </c>
      <c r="F26">
        <f ca="1">INDIRECT("'"&amp;F$3&amp;"'!F"&amp;$A$27)*F$19</f>
        <v>1416.8000000000002</v>
      </c>
      <c r="G26" s="1" t="s">
        <v>49</v>
      </c>
      <c r="H26" s="6">
        <f ca="1">(C28+C29)/2</f>
        <v>489.88799999999992</v>
      </c>
      <c r="I26" s="8">
        <f ca="1">(D28+D29)/2</f>
        <v>3403.6200000000003</v>
      </c>
      <c r="J26" s="6">
        <f ca="1">(E28+E29)/2</f>
        <v>448.4</v>
      </c>
      <c r="K26" s="8">
        <f ca="1">(F28+F29)/2</f>
        <v>1052.48</v>
      </c>
    </row>
    <row r="27" spans="1:11" x14ac:dyDescent="0.25">
      <c r="A27">
        <v>19</v>
      </c>
      <c r="B27" t="s">
        <v>20</v>
      </c>
      <c r="C27">
        <f ca="1">INDIRECT("'"&amp;C$3&amp;"'!G"&amp;$A$27)*C$19</f>
        <v>1451.5199999999998</v>
      </c>
      <c r="D27">
        <f ca="1">INDIRECT("'"&amp;D$3&amp;"'!G"&amp;$A$27)*D$19</f>
        <v>687.6</v>
      </c>
      <c r="E27">
        <f ca="1">INDIRECT("'"&amp;E$3&amp;"'!G"&amp;$A$27)*E$19</f>
        <v>4248</v>
      </c>
      <c r="F27">
        <f ca="1">INDIRECT("'"&amp;F$3&amp;"'!G"&amp;$A$27)*F$19</f>
        <v>607.20000000000005</v>
      </c>
      <c r="H27" s="6"/>
      <c r="I27" s="8"/>
      <c r="J27" s="6"/>
      <c r="K27" s="8"/>
    </row>
    <row r="28" spans="1:11" x14ac:dyDescent="0.25">
      <c r="B28" t="s">
        <v>21</v>
      </c>
      <c r="C28">
        <f ca="1">INDIRECT("'"&amp;C$3&amp;"'!I"&amp;$A$27)*C$19</f>
        <v>435.45599999999996</v>
      </c>
      <c r="D28">
        <f ca="1">INDIRECT("'"&amp;D$3&amp;"'!I"&amp;$A$27)*D$19</f>
        <v>618.84000000000015</v>
      </c>
      <c r="E28">
        <f ca="1">INDIRECT("'"&amp;E$3&amp;"'!I"&amp;$A$27)*E$19</f>
        <v>424.8</v>
      </c>
      <c r="F28">
        <f ca="1">INDIRECT("'"&amp;F$3&amp;"'!I"&amp;$A$27)*F$19</f>
        <v>485.76000000000005</v>
      </c>
      <c r="H28" s="6"/>
      <c r="I28" s="8"/>
      <c r="J28" s="6"/>
      <c r="K28" s="8"/>
    </row>
    <row r="29" spans="1:11" x14ac:dyDescent="0.25">
      <c r="B29" t="s">
        <v>22</v>
      </c>
      <c r="C29">
        <f ca="1">INDIRECT("'"&amp;C$3&amp;"'!J"&amp;$A$27)*C$19</f>
        <v>544.31999999999994</v>
      </c>
      <c r="D29">
        <f ca="1">INDIRECT("'"&amp;D$3&amp;"'!J"&amp;$A$27)*D$19</f>
        <v>6188.4000000000005</v>
      </c>
      <c r="E29">
        <f ca="1">INDIRECT("'"&amp;E$3&amp;"'!J"&amp;$A$27)*E$19</f>
        <v>472</v>
      </c>
      <c r="F29">
        <f ca="1">INDIRECT("'"&amp;F$3&amp;"'!J"&amp;$A$27)*F$19</f>
        <v>1619.2</v>
      </c>
      <c r="H29" s="6"/>
      <c r="I29" s="8"/>
      <c r="J29" s="6"/>
      <c r="K29" s="8"/>
    </row>
    <row r="30" spans="1:11" x14ac:dyDescent="0.25">
      <c r="H30" s="6"/>
      <c r="I30" s="8"/>
      <c r="J30" s="6"/>
      <c r="K30" s="8"/>
    </row>
    <row r="31" spans="1:11" x14ac:dyDescent="0.25">
      <c r="A31" s="4" t="s">
        <v>40</v>
      </c>
      <c r="B31" t="s">
        <v>19</v>
      </c>
      <c r="C31">
        <f ca="1">INDIRECT("'"&amp;C$3&amp;"'!F"&amp;$A$32)*C$19</f>
        <v>403.19999999999982</v>
      </c>
      <c r="D31">
        <f ca="1">INDIRECT("'"&amp;D$3&amp;"'!F"&amp;$A$32)*D$19</f>
        <v>6318</v>
      </c>
      <c r="E31">
        <f ca="1">INDIRECT("'"&amp;E$3&amp;"'!F"&amp;$A$32)*E$19</f>
        <v>487.99999999999989</v>
      </c>
      <c r="F31">
        <f ca="1">INDIRECT("'"&amp;F$3&amp;"'!F"&amp;$A$32)*F$19</f>
        <v>1558.48</v>
      </c>
      <c r="G31" s="1" t="s">
        <v>49</v>
      </c>
      <c r="H31" s="6">
        <f ca="1">(C33+C34)/2</f>
        <v>544.31999999999994</v>
      </c>
      <c r="I31" s="8">
        <f ca="1">(D33+D34)/2</f>
        <v>3474.9</v>
      </c>
      <c r="J31" s="6">
        <f ca="1">(E33+E34)/2</f>
        <v>463.6</v>
      </c>
      <c r="K31" s="8">
        <f ca="1">(F33+F34)/2</f>
        <v>1157.7280000000001</v>
      </c>
    </row>
    <row r="32" spans="1:11" x14ac:dyDescent="0.25">
      <c r="A32">
        <v>20</v>
      </c>
      <c r="B32" t="s">
        <v>20</v>
      </c>
      <c r="C32">
        <f ca="1">INDIRECT("'"&amp;C$3&amp;"'!G"&amp;$A$32)*C$19</f>
        <v>1612.7999999999997</v>
      </c>
      <c r="D32">
        <f ca="1">INDIRECT("'"&amp;D$3&amp;"'!G"&amp;$A$32)*D$19</f>
        <v>702</v>
      </c>
      <c r="E32">
        <f ca="1">INDIRECT("'"&amp;E$3&amp;"'!G"&amp;$A$32)*E$19</f>
        <v>4392</v>
      </c>
      <c r="F32">
        <f ca="1">INDIRECT("'"&amp;F$3&amp;"'!G"&amp;$A$32)*F$19</f>
        <v>667.92</v>
      </c>
      <c r="H32" s="6"/>
      <c r="I32" s="8"/>
      <c r="J32" s="6"/>
      <c r="K32" s="8"/>
    </row>
    <row r="33" spans="1:11" x14ac:dyDescent="0.25">
      <c r="B33" t="s">
        <v>21</v>
      </c>
      <c r="C33">
        <f ca="1">INDIRECT("'"&amp;C$3&amp;"'!I"&amp;$A$32)*C$19</f>
        <v>483.83999999999986</v>
      </c>
      <c r="D33">
        <f ca="1">INDIRECT("'"&amp;D$3&amp;"'!I"&amp;$A$32)*D$19</f>
        <v>631.79999999999995</v>
      </c>
      <c r="E33">
        <f ca="1">INDIRECT("'"&amp;E$3&amp;"'!I"&amp;$A$32)*E$19</f>
        <v>439.20000000000005</v>
      </c>
      <c r="F33">
        <f ca="1">INDIRECT("'"&amp;F$3&amp;"'!I"&amp;$A$32)*F$19</f>
        <v>534.33600000000001</v>
      </c>
      <c r="H33" s="6"/>
      <c r="I33" s="8"/>
      <c r="J33" s="6"/>
      <c r="K33" s="8"/>
    </row>
    <row r="34" spans="1:11" x14ac:dyDescent="0.25">
      <c r="B34" t="s">
        <v>22</v>
      </c>
      <c r="C34">
        <f ca="1">INDIRECT("'"&amp;C$3&amp;"'!J"&amp;$A$32)*C$19</f>
        <v>604.79999999999995</v>
      </c>
      <c r="D34">
        <f ca="1">INDIRECT("'"&amp;D$3&amp;"'!J"&amp;$A$32)*D$19</f>
        <v>6318</v>
      </c>
      <c r="E34">
        <f ca="1">INDIRECT("'"&amp;E$3&amp;"'!J"&amp;$A$32)*E$19</f>
        <v>488</v>
      </c>
      <c r="F34">
        <f ca="1">INDIRECT("'"&amp;F$3&amp;"'!J"&amp;$A$32)*F$19</f>
        <v>1781.1200000000001</v>
      </c>
      <c r="H34" s="6"/>
      <c r="I34" s="8"/>
      <c r="J34" s="6"/>
      <c r="K34" s="8"/>
    </row>
    <row r="35" spans="1:11" x14ac:dyDescent="0.25">
      <c r="H35" s="6"/>
      <c r="I35" s="8"/>
      <c r="J35" s="6"/>
      <c r="K35" s="8"/>
    </row>
    <row r="36" spans="1:11" x14ac:dyDescent="0.25">
      <c r="A36" s="4" t="s">
        <v>41</v>
      </c>
      <c r="B36" t="s">
        <v>19</v>
      </c>
      <c r="C36">
        <f ca="1">INDIRECT("'"&amp;C$3&amp;"'!F"&amp;$A$37)*C$19</f>
        <v>564.47999999999979</v>
      </c>
      <c r="D36">
        <f t="shared" ref="D36:F36" ca="1" si="21">INDIRECT("'"&amp;D$3&amp;"'!F"&amp;$A$37)*D$19</f>
        <v>8845.2000000000007</v>
      </c>
      <c r="E36">
        <f t="shared" ca="1" si="21"/>
        <v>687.99999999999989</v>
      </c>
      <c r="F36">
        <f t="shared" ca="1" si="21"/>
        <v>2125.1999999999998</v>
      </c>
      <c r="G36" s="1" t="s">
        <v>49</v>
      </c>
      <c r="H36" s="6">
        <f ca="1">(C38+C39)/2</f>
        <v>762.04799999999977</v>
      </c>
      <c r="I36" s="8">
        <f ca="1">(D38+D39)/2</f>
        <v>4864.8600000000006</v>
      </c>
      <c r="J36" s="6">
        <f ca="1">(E38+E39)/2</f>
        <v>653.6</v>
      </c>
      <c r="K36" s="8">
        <f ca="1">(F38+F39)/2</f>
        <v>1578.7200000000003</v>
      </c>
    </row>
    <row r="37" spans="1:11" x14ac:dyDescent="0.25">
      <c r="A37">
        <v>23</v>
      </c>
      <c r="B37" t="s">
        <v>20</v>
      </c>
      <c r="C37">
        <f ca="1">INDIRECT("'"&amp;C$3&amp;"'!G"&amp;$A$37)*C$19</f>
        <v>2257.9199999999996</v>
      </c>
      <c r="D37">
        <f t="shared" ref="D37:F37" ca="1" si="22">INDIRECT("'"&amp;D$3&amp;"'!G"&amp;$A$37)*D$19</f>
        <v>982.80000000000007</v>
      </c>
      <c r="E37">
        <f t="shared" ca="1" si="22"/>
        <v>6192</v>
      </c>
      <c r="F37">
        <f t="shared" ca="1" si="22"/>
        <v>910.80000000000007</v>
      </c>
      <c r="H37" s="6"/>
      <c r="I37" s="8"/>
      <c r="J37" s="6"/>
      <c r="K37" s="8"/>
    </row>
    <row r="38" spans="1:11" x14ac:dyDescent="0.25">
      <c r="B38" t="s">
        <v>21</v>
      </c>
      <c r="C38">
        <f ca="1">INDIRECT("'"&amp;C$3&amp;"'!I"&amp;$A$37)*C$19</f>
        <v>677.37599999999986</v>
      </c>
      <c r="D38">
        <f t="shared" ref="D38:F38" ca="1" si="23">INDIRECT("'"&amp;D$3&amp;"'!I"&amp;$A$37)*D$19</f>
        <v>884.5200000000001</v>
      </c>
      <c r="E38">
        <f t="shared" ca="1" si="23"/>
        <v>619.20000000000005</v>
      </c>
      <c r="F38">
        <f t="shared" ca="1" si="23"/>
        <v>728.64000000000021</v>
      </c>
      <c r="H38" s="6"/>
      <c r="I38" s="8"/>
      <c r="J38" s="6"/>
      <c r="K38" s="8"/>
    </row>
    <row r="39" spans="1:11" x14ac:dyDescent="0.25">
      <c r="B39" t="s">
        <v>22</v>
      </c>
      <c r="C39">
        <f ca="1">INDIRECT("'"&amp;C$3&amp;"'!J"&amp;$A$37)*C$19</f>
        <v>846.7199999999998</v>
      </c>
      <c r="D39">
        <f t="shared" ref="D39:F39" ca="1" si="24">INDIRECT("'"&amp;D$3&amp;"'!J"&amp;$A$37)*D$19</f>
        <v>8845.2000000000007</v>
      </c>
      <c r="E39">
        <f t="shared" ca="1" si="24"/>
        <v>688</v>
      </c>
      <c r="F39">
        <f t="shared" ca="1" si="24"/>
        <v>2428.8000000000002</v>
      </c>
      <c r="H39" s="6"/>
      <c r="I39" s="8"/>
      <c r="J39" s="6"/>
      <c r="K39" s="8"/>
    </row>
    <row r="40" spans="1:11" x14ac:dyDescent="0.25">
      <c r="H40" s="6"/>
      <c r="I40" s="8"/>
      <c r="J40" s="6"/>
      <c r="K40" s="8"/>
    </row>
    <row r="41" spans="1:11" x14ac:dyDescent="0.25">
      <c r="A41" s="4" t="s">
        <v>42</v>
      </c>
      <c r="B41" t="s">
        <v>19</v>
      </c>
      <c r="C41">
        <f ca="1">INDIRECT("'"&amp;C$3&amp;"'!F"&amp;$A$42)*C$19</f>
        <v>604.79999999999973</v>
      </c>
      <c r="D41">
        <f t="shared" ref="D41:F41" ca="1" si="25">INDIRECT("'"&amp;D$3&amp;"'!F"&amp;$A$42)*D$19</f>
        <v>9201.6</v>
      </c>
      <c r="E41">
        <f t="shared" ca="1" si="25"/>
        <v>707.99999999999989</v>
      </c>
      <c r="F41">
        <f t="shared" ca="1" si="25"/>
        <v>2408.56</v>
      </c>
      <c r="G41" s="1" t="s">
        <v>49</v>
      </c>
      <c r="H41" s="6">
        <f ca="1">(C43+C44)/2</f>
        <v>816.47999999999979</v>
      </c>
      <c r="I41" s="8">
        <f ca="1">(D43+D44)/2</f>
        <v>5060.88</v>
      </c>
      <c r="J41" s="6">
        <f ca="1">(E43+E44)/2</f>
        <v>672.6</v>
      </c>
      <c r="K41" s="8">
        <f ca="1">(F43+F44)/2</f>
        <v>1789.2160000000003</v>
      </c>
    </row>
    <row r="42" spans="1:11" x14ac:dyDescent="0.25">
      <c r="A42">
        <v>24</v>
      </c>
      <c r="B42" t="s">
        <v>20</v>
      </c>
      <c r="C42">
        <f ca="1">INDIRECT("'"&amp;C$3&amp;"'!G"&amp;$A$42)*C$19</f>
        <v>2419.1999999999998</v>
      </c>
      <c r="D42">
        <f t="shared" ref="D42:F42" ca="1" si="26">INDIRECT("'"&amp;D$3&amp;"'!G"&amp;$A$42)*D$19</f>
        <v>1022.4000000000001</v>
      </c>
      <c r="E42">
        <f t="shared" ca="1" si="26"/>
        <v>6372</v>
      </c>
      <c r="F42">
        <f t="shared" ca="1" si="26"/>
        <v>1032.24</v>
      </c>
      <c r="H42" s="6"/>
      <c r="I42" s="8"/>
      <c r="J42" s="6"/>
      <c r="K42" s="8"/>
    </row>
    <row r="43" spans="1:11" x14ac:dyDescent="0.25">
      <c r="B43" t="s">
        <v>21</v>
      </c>
      <c r="C43">
        <f ca="1">INDIRECT("'"&amp;C$3&amp;"'!I"&amp;$A$42)*C$19</f>
        <v>725.75999999999976</v>
      </c>
      <c r="D43">
        <f t="shared" ref="D43:F43" ca="1" si="27">INDIRECT("'"&amp;D$3&amp;"'!I"&amp;$A$42)*D$19</f>
        <v>920.16000000000008</v>
      </c>
      <c r="E43">
        <f t="shared" ca="1" si="27"/>
        <v>637.20000000000005</v>
      </c>
      <c r="F43">
        <f t="shared" ca="1" si="27"/>
        <v>825.79200000000014</v>
      </c>
      <c r="H43" s="6"/>
      <c r="I43" s="8"/>
      <c r="J43" s="6"/>
      <c r="K43" s="8"/>
    </row>
    <row r="44" spans="1:11" x14ac:dyDescent="0.25">
      <c r="B44" t="s">
        <v>22</v>
      </c>
      <c r="C44">
        <f ca="1">INDIRECT("'"&amp;C$3&amp;"'!J"&amp;$A$42)*C$19</f>
        <v>907.19999999999982</v>
      </c>
      <c r="D44">
        <f t="shared" ref="D44:F44" ca="1" si="28">INDIRECT("'"&amp;D$3&amp;"'!J"&amp;$A$42)*D$19</f>
        <v>9201.6</v>
      </c>
      <c r="E44">
        <f t="shared" ca="1" si="28"/>
        <v>708</v>
      </c>
      <c r="F44">
        <f t="shared" ca="1" si="28"/>
        <v>2752.6400000000003</v>
      </c>
      <c r="H44" s="6"/>
      <c r="I44" s="8"/>
      <c r="J44" s="6"/>
      <c r="K44" s="8"/>
    </row>
    <row r="45" spans="1:11" x14ac:dyDescent="0.25">
      <c r="H45" s="6"/>
      <c r="I45" s="8"/>
      <c r="J45" s="6"/>
      <c r="K45" s="8"/>
    </row>
    <row r="46" spans="1:11" x14ac:dyDescent="0.25">
      <c r="A46" s="4" t="s">
        <v>43</v>
      </c>
      <c r="B46" t="s">
        <v>19</v>
      </c>
      <c r="C46">
        <f ca="1">INDIRECT("'"&amp;C$3&amp;"'!F"&amp;$A$47)*C$19</f>
        <v>725.75999999999965</v>
      </c>
      <c r="D46">
        <f t="shared" ref="D46:F46" ca="1" si="29">INDIRECT("'"&amp;D$3&amp;"'!F"&amp;$A$47)*D$19</f>
        <v>11307.6</v>
      </c>
      <c r="E46">
        <f t="shared" ca="1" si="29"/>
        <v>871.99999999999977</v>
      </c>
      <c r="F46">
        <f t="shared" ca="1" si="29"/>
        <v>2833.6000000000004</v>
      </c>
      <c r="G46" s="1" t="s">
        <v>49</v>
      </c>
      <c r="H46" s="6">
        <f ca="1">(C48+C49)/2</f>
        <v>979.77599999999984</v>
      </c>
      <c r="I46" s="8">
        <f ca="1">(D48+D49)/2</f>
        <v>6219.18</v>
      </c>
      <c r="J46" s="6">
        <f ca="1">(E48+E49)/2</f>
        <v>828.40000000000009</v>
      </c>
      <c r="K46" s="8">
        <f ca="1">(F48+F49)/2</f>
        <v>2104.96</v>
      </c>
    </row>
    <row r="47" spans="1:11" x14ac:dyDescent="0.25">
      <c r="A47">
        <v>27</v>
      </c>
      <c r="B47" t="s">
        <v>20</v>
      </c>
      <c r="C47">
        <f ca="1">INDIRECT("'"&amp;C$3&amp;"'!G"&amp;$A$47)*C$19</f>
        <v>2903.0399999999995</v>
      </c>
      <c r="D47">
        <f t="shared" ref="D47:F47" ca="1" si="30">INDIRECT("'"&amp;D$3&amp;"'!G"&amp;$A$47)*D$19</f>
        <v>1256.4000000000001</v>
      </c>
      <c r="E47">
        <f t="shared" ca="1" si="30"/>
        <v>7848</v>
      </c>
      <c r="F47">
        <f t="shared" ca="1" si="30"/>
        <v>1214.4000000000001</v>
      </c>
      <c r="H47" s="6"/>
      <c r="I47" s="8"/>
      <c r="J47" s="6"/>
      <c r="K47" s="8"/>
    </row>
    <row r="48" spans="1:11" x14ac:dyDescent="0.25">
      <c r="B48" t="s">
        <v>21</v>
      </c>
      <c r="C48">
        <f ca="1">INDIRECT("'"&amp;C$3&amp;"'!I"&amp;$A$47)*C$19</f>
        <v>870.91199999999992</v>
      </c>
      <c r="D48">
        <f t="shared" ref="D48:F48" ca="1" si="31">INDIRECT("'"&amp;D$3&amp;"'!I"&amp;$A$47)*D$19</f>
        <v>1130.76</v>
      </c>
      <c r="E48">
        <f t="shared" ca="1" si="31"/>
        <v>784.80000000000007</v>
      </c>
      <c r="F48">
        <f t="shared" ca="1" si="31"/>
        <v>971.5200000000001</v>
      </c>
      <c r="H48" s="6"/>
      <c r="I48" s="8"/>
      <c r="J48" s="6"/>
      <c r="K48" s="8"/>
    </row>
    <row r="49" spans="1:11" x14ac:dyDescent="0.25">
      <c r="B49" t="s">
        <v>22</v>
      </c>
      <c r="C49">
        <f ca="1">INDIRECT("'"&amp;C$3&amp;"'!J"&amp;$A$47)*C$19</f>
        <v>1088.6399999999999</v>
      </c>
      <c r="D49">
        <f t="shared" ref="D49:F49" ca="1" si="32">INDIRECT("'"&amp;D$3&amp;"'!J"&amp;$A$47)*D$19</f>
        <v>11307.6</v>
      </c>
      <c r="E49">
        <f t="shared" ca="1" si="32"/>
        <v>872</v>
      </c>
      <c r="F49">
        <f t="shared" ca="1" si="32"/>
        <v>3238.4</v>
      </c>
      <c r="H49" s="6"/>
      <c r="I49" s="8"/>
      <c r="J49" s="6"/>
      <c r="K49" s="8"/>
    </row>
    <row r="50" spans="1:11" x14ac:dyDescent="0.25">
      <c r="H50" s="6"/>
      <c r="I50" s="8"/>
      <c r="J50" s="6"/>
      <c r="K50" s="8"/>
    </row>
    <row r="51" spans="1:11" x14ac:dyDescent="0.25">
      <c r="A51" s="4" t="s">
        <v>44</v>
      </c>
      <c r="B51" t="s">
        <v>19</v>
      </c>
      <c r="C51">
        <f ca="1">INDIRECT("'"&amp;C$3&amp;"'!F"&amp;$A$52)*C$19</f>
        <v>806.39999999999964</v>
      </c>
      <c r="D51">
        <f t="shared" ref="D51:F51" ca="1" si="33">INDIRECT("'"&amp;D$3&amp;"'!F"&amp;$A$52)*D$19</f>
        <v>11858.400000000001</v>
      </c>
      <c r="E51">
        <f t="shared" ca="1" si="33"/>
        <v>923.99999999999977</v>
      </c>
      <c r="F51">
        <f t="shared" ca="1" si="33"/>
        <v>2975.2799999999997</v>
      </c>
      <c r="G51" s="1" t="s">
        <v>49</v>
      </c>
      <c r="H51" s="6">
        <f ca="1">(C53+C54)/2</f>
        <v>1088.6399999999999</v>
      </c>
      <c r="I51" s="8">
        <f ca="1">(D53+D54)/2</f>
        <v>6522.1200000000008</v>
      </c>
      <c r="J51" s="6">
        <f ca="1">(E53+E54)/2</f>
        <v>877.8</v>
      </c>
      <c r="K51" s="8">
        <f ca="1">(F53+F54)/2</f>
        <v>2210.2080000000005</v>
      </c>
    </row>
    <row r="52" spans="1:11" x14ac:dyDescent="0.25">
      <c r="A52">
        <v>28</v>
      </c>
      <c r="B52" t="s">
        <v>20</v>
      </c>
      <c r="C52">
        <f ca="1">INDIRECT("'"&amp;C$3&amp;"'!G"&amp;$A$52)*C$19</f>
        <v>3225.5999999999995</v>
      </c>
      <c r="D52">
        <f t="shared" ref="D52:F52" ca="1" si="34">INDIRECT("'"&amp;D$3&amp;"'!G"&amp;$A$52)*D$19</f>
        <v>1317.6000000000001</v>
      </c>
      <c r="E52">
        <f t="shared" ca="1" si="34"/>
        <v>8316</v>
      </c>
      <c r="F52">
        <f t="shared" ca="1" si="34"/>
        <v>1275.1200000000001</v>
      </c>
      <c r="H52" s="6"/>
      <c r="I52" s="8"/>
      <c r="J52" s="6"/>
      <c r="K52" s="8"/>
    </row>
    <row r="53" spans="1:11" x14ac:dyDescent="0.25">
      <c r="B53" t="s">
        <v>21</v>
      </c>
      <c r="C53">
        <f ca="1">INDIRECT("'"&amp;C$3&amp;"'!I"&amp;$A$52)*C$19</f>
        <v>967.67999999999972</v>
      </c>
      <c r="D53">
        <f t="shared" ref="D53:F53" ca="1" si="35">INDIRECT("'"&amp;D$3&amp;"'!I"&amp;$A$52)*D$19</f>
        <v>1185.8400000000001</v>
      </c>
      <c r="E53">
        <f t="shared" ca="1" si="35"/>
        <v>831.6</v>
      </c>
      <c r="F53">
        <f t="shared" ca="1" si="35"/>
        <v>1020.0960000000002</v>
      </c>
      <c r="H53" s="6"/>
      <c r="I53" s="8"/>
      <c r="J53" s="6"/>
      <c r="K53" s="8"/>
    </row>
    <row r="54" spans="1:11" x14ac:dyDescent="0.25">
      <c r="B54" t="s">
        <v>22</v>
      </c>
      <c r="C54">
        <f ca="1">INDIRECT("'"&amp;C$3&amp;"'!J"&amp;$A$52)*C$19</f>
        <v>1209.5999999999999</v>
      </c>
      <c r="D54">
        <f t="shared" ref="D54:F54" ca="1" si="36">INDIRECT("'"&amp;D$3&amp;"'!J"&amp;$A$52)*D$19</f>
        <v>11858.400000000001</v>
      </c>
      <c r="E54">
        <f t="shared" ca="1" si="36"/>
        <v>924</v>
      </c>
      <c r="F54">
        <f t="shared" ca="1" si="36"/>
        <v>3400.3200000000006</v>
      </c>
      <c r="H54" s="6"/>
      <c r="I54" s="8"/>
      <c r="J54" s="6"/>
      <c r="K54" s="8"/>
    </row>
    <row r="55" spans="1:11" x14ac:dyDescent="0.25">
      <c r="H55" s="6"/>
      <c r="I55" s="8"/>
      <c r="J55" s="6"/>
      <c r="K55" s="8"/>
    </row>
    <row r="56" spans="1:11" x14ac:dyDescent="0.25">
      <c r="A56" s="4" t="s">
        <v>45</v>
      </c>
      <c r="B56" t="s">
        <v>19</v>
      </c>
      <c r="C56">
        <f ca="1">INDIRECT("'"&amp;C$3&amp;"'!F"&amp;$A$57)*C$19</f>
        <v>927.35999999999967</v>
      </c>
      <c r="D56">
        <f t="shared" ref="D56:F56" ca="1" si="37">INDIRECT("'"&amp;D$3&amp;"'!F"&amp;$A$57)*D$19</f>
        <v>13964.400000000001</v>
      </c>
      <c r="E56">
        <f t="shared" ca="1" si="37"/>
        <v>1087.9999999999998</v>
      </c>
      <c r="F56">
        <f t="shared" ca="1" si="37"/>
        <v>3400.32</v>
      </c>
      <c r="G56" s="1" t="s">
        <v>49</v>
      </c>
      <c r="H56" s="6">
        <f ca="1">(C58+C59)/2</f>
        <v>1251.9359999999997</v>
      </c>
      <c r="I56" s="8">
        <f ca="1">(D58+D59)/2</f>
        <v>7680.420000000001</v>
      </c>
      <c r="J56" s="6">
        <f ca="1">(E58+E59)/2</f>
        <v>1033.5999999999999</v>
      </c>
      <c r="K56" s="8">
        <f ca="1">(F58+F59)/2</f>
        <v>2525.9520000000002</v>
      </c>
    </row>
    <row r="57" spans="1:11" x14ac:dyDescent="0.25">
      <c r="A57">
        <v>31</v>
      </c>
      <c r="B57" t="s">
        <v>20</v>
      </c>
      <c r="C57">
        <f ca="1">INDIRECT("'"&amp;C$3&amp;"'!G"&amp;$A$57)*C$19</f>
        <v>3709.4399999999996</v>
      </c>
      <c r="D57">
        <f t="shared" ref="D57:F57" ca="1" si="38">INDIRECT("'"&amp;D$3&amp;"'!G"&amp;$A$57)*D$19</f>
        <v>1551.6000000000001</v>
      </c>
      <c r="E57">
        <f t="shared" ca="1" si="38"/>
        <v>9792</v>
      </c>
      <c r="F57">
        <f t="shared" ca="1" si="38"/>
        <v>1457.28</v>
      </c>
      <c r="H57" s="6"/>
      <c r="I57" s="8"/>
      <c r="J57" s="6"/>
      <c r="K57" s="8"/>
    </row>
    <row r="58" spans="1:11" x14ac:dyDescent="0.25">
      <c r="B58" t="s">
        <v>21</v>
      </c>
      <c r="C58">
        <f ca="1">INDIRECT("'"&amp;C$3&amp;"'!I"&amp;$A$57)*C$19</f>
        <v>1112.8319999999997</v>
      </c>
      <c r="D58">
        <f t="shared" ref="D58:F58" ca="1" si="39">INDIRECT("'"&amp;D$3&amp;"'!I"&amp;$A$57)*D$19</f>
        <v>1396.4400000000003</v>
      </c>
      <c r="E58">
        <f t="shared" ca="1" si="39"/>
        <v>979.2</v>
      </c>
      <c r="F58">
        <f t="shared" ca="1" si="39"/>
        <v>1165.8240000000001</v>
      </c>
      <c r="H58" s="6"/>
      <c r="I58" s="8"/>
      <c r="J58" s="6"/>
      <c r="K58" s="8"/>
    </row>
    <row r="59" spans="1:11" x14ac:dyDescent="0.25">
      <c r="B59" t="s">
        <v>22</v>
      </c>
      <c r="C59">
        <f ca="1">INDIRECT("'"&amp;C$3&amp;"'!J"&amp;$A$57)*C$19</f>
        <v>1391.0399999999997</v>
      </c>
      <c r="D59">
        <f t="shared" ref="D59:F59" ca="1" si="40">INDIRECT("'"&amp;D$3&amp;"'!J"&amp;$A$57)*D$19</f>
        <v>13964.400000000001</v>
      </c>
      <c r="E59">
        <f t="shared" ca="1" si="40"/>
        <v>1088</v>
      </c>
      <c r="F59">
        <f t="shared" ca="1" si="40"/>
        <v>3886.0800000000004</v>
      </c>
      <c r="H59" s="6"/>
      <c r="I59" s="8"/>
      <c r="J59" s="6"/>
      <c r="K59" s="8"/>
    </row>
    <row r="60" spans="1:11" x14ac:dyDescent="0.25">
      <c r="H60" s="6"/>
      <c r="I60" s="8"/>
      <c r="J60" s="6"/>
      <c r="K60" s="8"/>
    </row>
    <row r="61" spans="1:11" x14ac:dyDescent="0.25">
      <c r="A61" s="4" t="s">
        <v>48</v>
      </c>
      <c r="B61" t="s">
        <v>19</v>
      </c>
      <c r="C61">
        <f ca="1">INDIRECT("'"&amp;C$3&amp;"'!F"&amp;$A$62)*C$19</f>
        <v>1007.9999999999995</v>
      </c>
      <c r="D61">
        <f t="shared" ref="D61:F61" ca="1" si="41">INDIRECT("'"&amp;D$3&amp;"'!F"&amp;$A$62)*D$19</f>
        <v>14515.2</v>
      </c>
      <c r="E61">
        <f t="shared" ca="1" si="41"/>
        <v>1179.9999999999998</v>
      </c>
      <c r="F61">
        <f t="shared" ca="1" si="41"/>
        <v>3683.68</v>
      </c>
      <c r="G61" s="1" t="s">
        <v>49</v>
      </c>
      <c r="H61" s="6">
        <f ca="1">(C63+C64)/2</f>
        <v>1360.7999999999997</v>
      </c>
      <c r="I61" s="8">
        <f ca="1">(D63+D64)/2</f>
        <v>7983.3600000000006</v>
      </c>
      <c r="J61" s="6">
        <f ca="1">(E63+E64)/2</f>
        <v>1121</v>
      </c>
      <c r="K61" s="8">
        <f ca="1">(F63+F64)/2</f>
        <v>2736.4480000000003</v>
      </c>
    </row>
    <row r="62" spans="1:11" x14ac:dyDescent="0.25">
      <c r="A62">
        <v>32</v>
      </c>
      <c r="B62" t="s">
        <v>20</v>
      </c>
      <c r="C62">
        <f ca="1">INDIRECT("'"&amp;C$3&amp;"'!G"&amp;$A$62)*C$19</f>
        <v>4031.9999999999991</v>
      </c>
      <c r="D62">
        <f t="shared" ref="D62:F62" ca="1" si="42">INDIRECT("'"&amp;D$3&amp;"'!G"&amp;$A$62)*D$19</f>
        <v>1612.8000000000002</v>
      </c>
      <c r="E62">
        <f t="shared" ca="1" si="42"/>
        <v>10620</v>
      </c>
      <c r="F62">
        <f t="shared" ca="1" si="42"/>
        <v>1578.7200000000003</v>
      </c>
    </row>
    <row r="63" spans="1:11" x14ac:dyDescent="0.25">
      <c r="B63" t="s">
        <v>21</v>
      </c>
      <c r="C63">
        <f ca="1">INDIRECT("'"&amp;C$3&amp;"'!I"&amp;$A$62)*C$19</f>
        <v>1209.5999999999999</v>
      </c>
      <c r="D63">
        <f t="shared" ref="D63:F63" ca="1" si="43">INDIRECT("'"&amp;D$3&amp;"'!I"&amp;$A$62)*D$19</f>
        <v>1451.52</v>
      </c>
      <c r="E63">
        <f t="shared" ca="1" si="43"/>
        <v>1062</v>
      </c>
      <c r="F63">
        <f t="shared" ca="1" si="43"/>
        <v>1262.9760000000001</v>
      </c>
    </row>
    <row r="64" spans="1:11" x14ac:dyDescent="0.25">
      <c r="B64" t="s">
        <v>22</v>
      </c>
      <c r="C64">
        <f ca="1">INDIRECT("'"&amp;C$3&amp;"'!J"&amp;$A$62)*C$19</f>
        <v>1511.9999999999998</v>
      </c>
      <c r="D64">
        <f t="shared" ref="D64:F64" ca="1" si="44">INDIRECT("'"&amp;D$3&amp;"'!J"&amp;$A$62)*D$19</f>
        <v>14515.2</v>
      </c>
      <c r="E64">
        <f t="shared" ca="1" si="44"/>
        <v>1180</v>
      </c>
      <c r="F64">
        <f t="shared" ca="1" si="44"/>
        <v>4209.920000000001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Kinetic</vt:lpstr>
      <vt:lpstr>Beam</vt:lpstr>
      <vt:lpstr>Missile</vt:lpstr>
      <vt:lpstr>Laser</vt:lpstr>
      <vt:lpstr>Range Scenarios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2017-01-28T03:10:28Z</dcterms:modified>
</cp:coreProperties>
</file>